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640" tabRatio="771"/>
  </bookViews>
  <sheets>
    <sheet name="Доходы " sheetId="40" r:id="rId1"/>
    <sheet name="Ведомственная" sheetId="49" r:id="rId2"/>
    <sheet name="Источники финансирования" sheetId="44" r:id="rId3"/>
  </sheets>
  <calcPr calcId="125725"/>
</workbook>
</file>

<file path=xl/calcChain.xml><?xml version="1.0" encoding="utf-8"?>
<calcChain xmlns="http://schemas.openxmlformats.org/spreadsheetml/2006/main">
  <c r="E17" i="40"/>
  <c r="E16" s="1"/>
  <c r="G107" i="49"/>
  <c r="G61"/>
  <c r="G16"/>
  <c r="G43"/>
  <c r="G42" s="1"/>
  <c r="G41" s="1"/>
  <c r="G84" l="1"/>
  <c r="G38" l="1"/>
  <c r="G159" l="1"/>
  <c r="G157"/>
  <c r="G155"/>
  <c r="G151"/>
  <c r="G150" s="1"/>
  <c r="G149" s="1"/>
  <c r="G148" s="1"/>
  <c r="G146"/>
  <c r="G145" s="1"/>
  <c r="G144" s="1"/>
  <c r="G140"/>
  <c r="G138"/>
  <c r="G135"/>
  <c r="G134" s="1"/>
  <c r="G129"/>
  <c r="G128" s="1"/>
  <c r="G127" s="1"/>
  <c r="G124"/>
  <c r="G123" s="1"/>
  <c r="G122" s="1"/>
  <c r="G120"/>
  <c r="G119" s="1"/>
  <c r="G118" s="1"/>
  <c r="G116"/>
  <c r="G115" s="1"/>
  <c r="G114" s="1"/>
  <c r="G112"/>
  <c r="G111" s="1"/>
  <c r="G105"/>
  <c r="G103"/>
  <c r="G101"/>
  <c r="G99"/>
  <c r="G96"/>
  <c r="G95" s="1"/>
  <c r="G94" s="1"/>
  <c r="G91"/>
  <c r="G89"/>
  <c r="G88" s="1"/>
  <c r="G86"/>
  <c r="G82"/>
  <c r="G79"/>
  <c r="G77"/>
  <c r="G75"/>
  <c r="G73"/>
  <c r="G70"/>
  <c r="G68"/>
  <c r="G66"/>
  <c r="G60"/>
  <c r="G59"/>
  <c r="G58" s="1"/>
  <c r="G56"/>
  <c r="G54"/>
  <c r="G52"/>
  <c r="G50"/>
  <c r="G49" s="1"/>
  <c r="G47"/>
  <c r="G46" s="1"/>
  <c r="G35"/>
  <c r="G33"/>
  <c r="G28"/>
  <c r="G27"/>
  <c r="G26" s="1"/>
  <c r="G24"/>
  <c r="G23" s="1"/>
  <c r="G22" s="1"/>
  <c r="G18"/>
  <c r="G13"/>
  <c r="G12" s="1"/>
  <c r="G65" l="1"/>
  <c r="G72"/>
  <c r="G154"/>
  <c r="G153" s="1"/>
  <c r="G143" s="1"/>
  <c r="G110"/>
  <c r="G109" s="1"/>
  <c r="G32"/>
  <c r="G31" s="1"/>
  <c r="G98"/>
  <c r="G93" s="1"/>
  <c r="G137"/>
  <c r="G133" s="1"/>
  <c r="G132" s="1"/>
  <c r="G131" s="1"/>
  <c r="G15"/>
  <c r="G11" s="1"/>
  <c r="G10" s="1"/>
  <c r="G81"/>
  <c r="G64" l="1"/>
  <c r="G63" s="1"/>
  <c r="G30" s="1"/>
  <c r="G162" s="1"/>
  <c r="G9" l="1"/>
  <c r="E33" i="40" l="1"/>
  <c r="E32" s="1"/>
  <c r="K18" i="44"/>
  <c r="K17" s="1"/>
  <c r="K16" s="1"/>
  <c r="E38" i="40"/>
  <c r="E37" s="1"/>
  <c r="E29"/>
  <c r="E28" s="1"/>
  <c r="E22"/>
  <c r="E14"/>
  <c r="E10"/>
  <c r="E9" s="1"/>
  <c r="E8" s="1"/>
  <c r="E21" l="1"/>
  <c r="E19" s="1"/>
  <c r="E7" s="1"/>
  <c r="E31"/>
  <c r="E27" s="1"/>
  <c r="E26" s="1"/>
  <c r="E41" l="1"/>
  <c r="K15" i="44" s="1"/>
  <c r="K14" s="1"/>
  <c r="K13" s="1"/>
  <c r="K12" s="1"/>
  <c r="K11" s="1"/>
  <c r="K20" s="1"/>
  <c r="K21" s="1"/>
</calcChain>
</file>

<file path=xl/sharedStrings.xml><?xml version="1.0" encoding="utf-8"?>
<sst xmlns="http://schemas.openxmlformats.org/spreadsheetml/2006/main" count="719" uniqueCount="330">
  <si>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</si>
  <si>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ИСТОЧНИКИ ВНУТРЕННЕГО ФИНАНСИРОВАНИЯ 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</si>
  <si>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</si>
  <si>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</si>
  <si>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</si>
  <si>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</si>
  <si>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</si>
  <si>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</si>
  <si>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</si>
  <si>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</si>
  <si>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r>
      <t>Итого</t>
    </r>
    <r>
      <rPr>
        <sz val="9"/>
        <rFont val="Arial Cyr"/>
        <charset val="204"/>
      </rPr>
      <t xml:space="preserve"> источников внутреннего финансирования дефицитов бюджетов</t>
    </r>
  </si>
  <si>
    <t>ВСЕГО  источников финансирования</t>
  </si>
  <si>
    <t>0104</t>
  </si>
  <si>
    <t>0100</t>
  </si>
  <si>
    <t>Сумма</t>
  </si>
  <si>
    <t>№ п/п</t>
  </si>
  <si>
    <t>1.1.</t>
  </si>
  <si>
    <t>2.1.</t>
  </si>
  <si>
    <t>3.1.</t>
  </si>
  <si>
    <t>4.1.</t>
  </si>
  <si>
    <t>5.1.</t>
  </si>
  <si>
    <t>6.1.</t>
  </si>
  <si>
    <t>Приложение № 3</t>
  </si>
  <si>
    <t>(тыс. руб.)</t>
  </si>
  <si>
    <t>Источники доходов</t>
  </si>
  <si>
    <t>Код статьи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</si>
  <si>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</si>
  <si>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</si>
  <si>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</si>
  <si>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</si>
  <si>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</si>
  <si>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</si>
  <si>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</si>
  <si>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</si>
  <si>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</si>
  <si>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</si>
  <si>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</si>
  <si>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</si>
  <si>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</si>
  <si>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</si>
  <si>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</si>
  <si>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</si>
  <si>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</si>
  <si>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</si>
  <si>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Код администратора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</si>
  <si>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</si>
  <si>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</si>
  <si>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</si>
  <si>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</si>
  <si>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</si>
  <si>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</si>
  <si>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</si>
  <si>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</si>
  <si>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</si>
  <si>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</si>
  <si>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</si>
  <si>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</si>
  <si>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</si>
  <si>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</si>
  <si>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</si>
  <si>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</si>
  <si>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</si>
  <si>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</si>
  <si>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</si>
  <si>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</si>
  <si>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</si>
  <si>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</si>
  <si>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</si>
  <si>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</si>
  <si>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</si>
  <si>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</si>
  <si>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1 16 90030 03 0100 140</t>
  </si>
  <si>
    <t>ВСЕГО</t>
  </si>
  <si>
    <t>1 06 01010 03 0000 110</t>
  </si>
  <si>
    <t>*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</si>
  <si>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</si>
  <si>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</si>
  <si>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</si>
  <si>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</si>
  <si>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</si>
  <si>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</si>
  <si>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IV</t>
  </si>
  <si>
    <t>V</t>
  </si>
  <si>
    <t>1004</t>
  </si>
  <si>
    <t>БЛАГОУСТРОЙСТВО</t>
  </si>
  <si>
    <t>НАЛОГОВЫЕ И НЕНАЛОГОВЫЕ ДОХОДЫ</t>
  </si>
  <si>
    <t>1 06 01000 00 0000 110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</si>
  <si>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</si>
  <si>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Прочие субсидии</t>
  </si>
  <si>
    <t>2 02 02999 00 0000 151</t>
  </si>
  <si>
    <t>2 02 02999 03 0000 151</t>
  </si>
  <si>
    <t>2 02 03000 00 0000 151</t>
  </si>
  <si>
    <t>2 02 02000 00 0000 151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</si>
  <si>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</si>
  <si>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</si>
  <si>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</si>
  <si>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</si>
  <si>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</si>
  <si>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002 01 00</t>
  </si>
  <si>
    <t>500</t>
  </si>
  <si>
    <t>002 04 00</t>
  </si>
  <si>
    <t>ГЛАВА МЕСТНОЙ АДМИНИСТРАЦИИ</t>
  </si>
  <si>
    <t>002 05 00</t>
  </si>
  <si>
    <t>070 01 00</t>
  </si>
  <si>
    <t>092 01 00</t>
  </si>
  <si>
    <t>600 01 00</t>
  </si>
  <si>
    <t>0503</t>
  </si>
  <si>
    <t>600 03 00</t>
  </si>
  <si>
    <t>600 03 02</t>
  </si>
  <si>
    <t>431 01 00</t>
  </si>
  <si>
    <t>457 03 00</t>
  </si>
  <si>
    <t>600 01 01</t>
  </si>
  <si>
    <t xml:space="preserve">600 01 01 </t>
  </si>
  <si>
    <t>1</t>
  </si>
  <si>
    <t>598</t>
  </si>
  <si>
    <t>Выполнение отдельных государственных полномочий за счет субвенций из фонда компенсаций Санкт-Петербурга</t>
  </si>
  <si>
    <t>599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</si>
  <si>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</si>
  <si>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Приложение № 2</t>
  </si>
  <si>
    <t>05</t>
  </si>
  <si>
    <t>600</t>
  </si>
  <si>
    <t>Уменьшение прочих остатков денежных средств бюджетов внутригородских муниципальныхобразований Санкт-Петербурга</t>
  </si>
  <si>
    <t>Изменение остатков средств на счетах по учету средств бюджета</t>
  </si>
  <si>
    <t>Увеличение прочих остатков денежных средств бюджетов внутригородских муниципальныхобразований Санкт-Петербурга</t>
  </si>
  <si>
    <t>806</t>
  </si>
  <si>
    <t>961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</si>
  <si>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</si>
  <si>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</si>
  <si>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</si>
  <si>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2 02 03027 03 0000 151</t>
  </si>
  <si>
    <t>2 02 03027 03 0100 151</t>
  </si>
  <si>
    <t>2 02 03027 03 0200 151</t>
  </si>
  <si>
    <t>1.3.</t>
  </si>
  <si>
    <t>1 05 01010 01 0000 110</t>
  </si>
  <si>
    <t>1 05 01020 01 0000 110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</si>
  <si>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</si>
  <si>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</si>
  <si>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</si>
  <si>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</si>
  <si>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</si>
  <si>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</si>
  <si>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</si>
  <si>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</si>
  <si>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002 06 02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</si>
  <si>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</si>
  <si>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</si>
  <si>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</si>
  <si>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</si>
  <si>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</si>
  <si>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520 13 02</t>
  </si>
  <si>
    <t>520 13 01</t>
  </si>
  <si>
    <t>ОХРАНА СЕМЬИ И ДЕТСТВА</t>
  </si>
  <si>
    <t>807</t>
  </si>
  <si>
    <t>600 02 00</t>
  </si>
  <si>
    <t>УСТАНОВКА, СОДЕРЖАНИЕ И РЕМОНТ ОГРАЖДЕНИЙ ГАЗОНОВ</t>
  </si>
  <si>
    <t>600 01 03</t>
  </si>
  <si>
    <t>600 01 04</t>
  </si>
  <si>
    <t>2 02 03024 03 0000 151</t>
  </si>
  <si>
    <t>600 03 01</t>
  </si>
  <si>
    <t>тыс.руб.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</si>
  <si>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</si>
  <si>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</si>
  <si>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</si>
  <si>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</si>
  <si>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</si>
  <si>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</si>
  <si>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</si>
  <si>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</si>
  <si>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</si>
  <si>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</si>
  <si>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</si>
  <si>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</si>
  <si>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</si>
  <si>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</si>
  <si>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</si>
  <si>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</si>
  <si>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</si>
  <si>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</si>
  <si>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</si>
  <si>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3.1.1.</t>
  </si>
  <si>
    <t>УБОРКА ТЕРРИТОРИЙ, ВОДНЫХ АКВАТОРИЙ, ТУПИКОВ И ПРОЕЗДОВ</t>
  </si>
  <si>
    <t>600 02 03</t>
  </si>
  <si>
    <t>4.2.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</si>
  <si>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</si>
  <si>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</si>
  <si>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</si>
  <si>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858</t>
  </si>
  <si>
    <t>1 05 01011 01 0000 110</t>
  </si>
  <si>
    <t>1 05 01021 01 0000 110</t>
  </si>
  <si>
    <t>1 05 02010 02 0000 110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</si>
  <si>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</si>
  <si>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</si>
  <si>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</si>
  <si>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</si>
  <si>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</si>
  <si>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</si>
  <si>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</si>
  <si>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ВОЗНАГРАЖДЕНИЕ, ПРИЧИТАЮЩЕЕСЯ ПРИЕМНОМУ РОДИТЕЛЮ</t>
  </si>
  <si>
    <t>1003</t>
  </si>
  <si>
    <t>СОЦИАЛЬНОЕ ОБЕСПЕЧЕНИЕ НАСЕЛЕНИЯ</t>
  </si>
  <si>
    <t>795 07 00</t>
  </si>
  <si>
    <t xml:space="preserve">КУЛЬТУРА, КИНЕМАТОГРАФИЯ </t>
  </si>
  <si>
    <t>0709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</si>
  <si>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</si>
  <si>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</si>
  <si>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</si>
  <si>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601 01 03</t>
  </si>
  <si>
    <t>3.1.2.</t>
  </si>
  <si>
    <t>3.1.3.</t>
  </si>
  <si>
    <t>ФИЗИЧЕСКАЯ КУЛЬТУРА И СПОРТ</t>
  </si>
  <si>
    <t>7</t>
  </si>
  <si>
    <t>7.1.</t>
  </si>
  <si>
    <t>795 05 00</t>
  </si>
  <si>
    <t>СПб ОО "ДНД"Петроградская"</t>
  </si>
  <si>
    <t>1.1.1.</t>
  </si>
  <si>
    <t>1.1.2.</t>
  </si>
  <si>
    <t>1.2.1.</t>
  </si>
  <si>
    <t>1.2.2.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</si>
  <si>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</si>
  <si>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</si>
  <si>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</si>
  <si>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</si>
  <si>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</si>
  <si>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</si>
  <si>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</si>
  <si>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</si>
  <si>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</si>
  <si>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</si>
  <si>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</si>
  <si>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</si>
  <si>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</si>
  <si>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</si>
  <si>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</si>
  <si>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</si>
  <si>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</si>
  <si>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3.1.4.</t>
  </si>
  <si>
    <t>600 04 02</t>
  </si>
  <si>
    <t>600 04 00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</si>
  <si>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</si>
  <si>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</si>
  <si>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</si>
  <si>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</si>
  <si>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</si>
  <si>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4.1.1.</t>
  </si>
  <si>
    <t>505 00 00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</si>
  <si>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</si>
  <si>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</si>
  <si>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</si>
  <si>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4.2.1.</t>
  </si>
  <si>
    <t>ДРУГИЕ ВОПРОСЫ В ОБЛАСТИ ОБРАЗОВАНИЯ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</si>
  <si>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</si>
  <si>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</si>
  <si>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1204</t>
  </si>
  <si>
    <t>ДРУГИЕ ВОПРОСЫ В ОБЛАСТИ СРЕДСТВ МАССОВОЙ ИНФОРМАЦИИ</t>
  </si>
  <si>
    <t>ОПУБЛИКОВАНИЕ МУНИЦИПАЛЬНЫХ ПРАВОВЫХ АКТОВ, ИНОЙ ИНФОРМАЦИИ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</si>
  <si>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</si>
  <si>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СОДЕРЖАНИЕ РЕБЕНКА В СЕМЬЕ ОПЕКУНА И ПРИЕМНОЙ СЕМЬЕ</t>
  </si>
  <si>
    <t>600 02 04</t>
  </si>
  <si>
    <t xml:space="preserve">БЛАГОУСТРОЙСТВО ТЕРРИТОРИИ МУНИЦИПАЛЬНОГО ОБРАЗОВАНИЯ, СВЯЗАННОЕ С ОБЕСПЕЧЕНИЕМ САНИТАРНОГО БЛАГОПОЛУЧИЯ НАСЕЛЕНИЯ </t>
  </si>
  <si>
    <t>431 02 00</t>
  </si>
  <si>
    <t>630</t>
  </si>
  <si>
    <t>870</t>
  </si>
  <si>
    <t>Субсидии некоммерческим организациям (за исключением муниципальных учреждений)</t>
  </si>
  <si>
    <t>Иные закупки товаров, работ и услуг для муниципальных нужд</t>
  </si>
  <si>
    <t>ЦЕЛЕВЫЕ ПРОГРАММЫ МУНИЦИПАЛЬНОГО ОБРАЗОВАНИЯ</t>
  </si>
  <si>
    <t>795 00 00</t>
  </si>
  <si>
    <t>ОРГАНИЗАЦИОННО-ВОСПИТАТЕЛЬНАЯ РАБОТА С МОЛОДЕЖЬЮ</t>
  </si>
  <si>
    <t xml:space="preserve"> 431 00 00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</si>
  <si>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</si>
  <si>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</si>
  <si>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</si>
  <si>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</si>
  <si>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</si>
  <si>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</si>
  <si>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</si>
  <si>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</si>
  <si>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8.1.</t>
  </si>
  <si>
    <t>ЦЕЛЕВАЯ ПРОГРАММА МУНЦИПАЛЬНОГО ОБРАЗОВАНИЯ В ОБЛАСТИ КУЛЬТУРЫ</t>
  </si>
  <si>
    <t>4.2.2.</t>
  </si>
  <si>
    <t>4.2.3.</t>
  </si>
  <si>
    <t>ЦЕЛЕВАЯ ПРОГРАММА МУНЦИПАЛЬНОГО ОБРАЗОВАНИЯ "УЧАСТИЕ В ПРОФИЛАКТИКЕ ПРАВОНАРУШЕНИЙ"</t>
  </si>
  <si>
    <t>СОЗДАНИЕ ЗОН ОТДЫХА, В Т.Ч. ОБУСТРОЙСТВО,СОДЕРЖАНИЕ  И УБОРКА ТЕРРИТОРИЙ ДЕТСКИХ ПЛОЩАДОК</t>
  </si>
  <si>
    <t>4.2.4.</t>
  </si>
  <si>
    <t>600 02 01</t>
  </si>
  <si>
    <t>ОБОРУДОВАНИЕ КОНТЕЙНЕРНЫХ ПЛОЩАДОК НА ДВОРОВЫХ ТЕРРИТОРИЯХ</t>
  </si>
  <si>
    <t>428 01 00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</si>
  <si>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</si>
  <si>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ЦЕЛЕВАЯ ПРОГРАММА МУНЦИПАЛЬНОГО ОБРАЗОВАНИЯ "УЧАСТИЕ В ПРОФИЛАКТИКЕ ДОРОЖНО-ТРАНСПОРТНОГО ТРАВМАТИЗМА"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</si>
  <si>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</si>
  <si>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</si>
  <si>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</si>
  <si>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</si>
  <si>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4.2.5.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</si>
  <si>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</si>
  <si>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</si>
  <si>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</si>
  <si>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121</t>
  </si>
  <si>
    <t>244</t>
  </si>
  <si>
    <t>851</t>
  </si>
  <si>
    <t>314</t>
  </si>
  <si>
    <t>852</t>
  </si>
  <si>
    <t>Фонд оплаты труда и страховые взносы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</si>
  <si>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</si>
  <si>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</si>
  <si>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Меры социальной поддержки населения по публичным нормативным обязательствам</t>
  </si>
  <si>
    <t>Уплата прочих налогов, сборов и иных платежей</t>
  </si>
  <si>
    <t>321</t>
  </si>
  <si>
    <t>Пособия и компенсации гражданам и иные социальные выплаты, кроме публичных нормативных обязательств</t>
  </si>
  <si>
    <t>ДОХОДЫ МЕСТНОГО БЮДЖЕТА НА 2014 ГОД</t>
  </si>
  <si>
    <t>ВЕДОМСТВЕННАЯ СТРУКТУРА РАСХОДОВ МЕСТНОГО БЮДЖЕТА НА 2014 ГОД</t>
  </si>
  <si>
    <t>0107</t>
  </si>
  <si>
    <t>020 01 00</t>
  </si>
  <si>
    <t>020 01 01</t>
  </si>
  <si>
    <t>020 00 00</t>
  </si>
  <si>
    <t>ОБЕСПЕЧЕНИЕ ПРОВЕДЕНИЯ ВЫБОРОВ И РЕФЕРЕНДУМОВ</t>
  </si>
  <si>
    <t>ПРОВЕДЕНИЕ ВЫБОРОВ И РЕФЕРЕНДУМОВ</t>
  </si>
  <si>
    <t>ПРОВЕДЕНИЕ МУНИЦИПАЛЬНЫХ ВЫБОРОВ</t>
  </si>
  <si>
    <t>ПРОВЕДЕНИЕ ВЫБОРОВ В ПРЕДСТАВИТЕЛЬНЫЕ ОРГАНЫ МУНИЦИПАЛЬНОГО ОБРАЗОВАНИЯ</t>
  </si>
  <si>
    <t>1.4.</t>
  </si>
  <si>
    <t>1.4.1.</t>
  </si>
  <si>
    <t>1.4.2.</t>
  </si>
  <si>
    <t>1.4.3.</t>
  </si>
  <si>
    <t>1.4.4.</t>
  </si>
  <si>
    <t>ИСТОЧНИКИ  ФИНАНСИРОВАНИЯ  ДЕФИЦИТА БЮДЖЕТА НА 2014 ГОД</t>
  </si>
  <si>
    <t xml:space="preserve">                                                       </t>
  </si>
  <si>
    <t>III</t>
  </si>
  <si>
    <t>Жилищно-коммунальное хозяйство</t>
  </si>
  <si>
    <t>3.2.</t>
  </si>
  <si>
    <t>3.3.</t>
  </si>
  <si>
    <t xml:space="preserve">к Решению Муниципального Совета муниципального образования муниципального округа Аптекарский Остров от 12.11.2013г. № 10/1 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</si>
</sst>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</font>
    <font>
      <b/>
      <sz val="9"/>
      <name val="Arial Cyr"/>
      <charset val="204"/>
    </font>
    <font>
      <b/>
      <sz val="8"/>
      <color indexed="8"/>
      <name val="Arial CYR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9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13" fillId="0" borderId="5" xfId="0" applyNumberFormat="1" applyFont="1" applyBorder="1"/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13" fillId="0" borderId="8" xfId="0" applyNumberFormat="1" applyFont="1" applyBorder="1"/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9" fillId="0" borderId="2" xfId="0" applyNumberFormat="1" applyFont="1" applyBorder="1"/>
    <xf numFmtId="0" fontId="9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8" fillId="0" borderId="2" xfId="0" applyFont="1" applyBorder="1"/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9" fontId="9" fillId="0" borderId="2" xfId="0" applyNumberFormat="1" applyFont="1" applyBorder="1" applyAlignment="1">
      <alignment horizontal="right"/>
    </xf>
    <xf numFmtId="0" fontId="21" fillId="0" borderId="0" xfId="0" applyFont="1" applyAlignment="1">
      <alignment horizontal="left" indent="2"/>
    </xf>
    <xf numFmtId="0" fontId="2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0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0" fontId="22" fillId="0" borderId="0" xfId="0" applyFont="1"/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Alignment="1">
      <alignment horizontal="center" vertical="center"/>
    </xf>
    <xf numFmtId="164" fontId="0" fillId="0" borderId="0" xfId="0" applyNumberFormat="1" applyFont="1"/>
    <xf numFmtId="0" fontId="0" fillId="0" borderId="0" xfId="0" applyFont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9" fillId="0" borderId="2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49" fontId="18" fillId="0" borderId="2" xfId="0" applyNumberFormat="1" applyFont="1" applyBorder="1"/>
    <xf numFmtId="49" fontId="9" fillId="0" borderId="2" xfId="0" applyNumberFormat="1" applyFont="1" applyFill="1" applyBorder="1"/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9" fillId="0" borderId="2" xfId="0" applyFont="1" applyFill="1" applyBorder="1"/>
    <xf numFmtId="0" fontId="18" fillId="0" borderId="2" xfId="0" applyFont="1" applyFill="1" applyBorder="1"/>
    <xf numFmtId="49" fontId="0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right"/>
    </xf>
    <xf numFmtId="0" fontId="9" fillId="0" borderId="1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23" fillId="2" borderId="2" xfId="0" applyNumberFormat="1" applyFont="1" applyFill="1" applyBorder="1" applyAlignment="1">
      <alignment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quotePrefix="1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2" xfId="0" applyFont="1" applyBorder="1"/>
    <xf numFmtId="49" fontId="27" fillId="0" borderId="2" xfId="0" applyNumberFormat="1" applyFont="1" applyBorder="1"/>
    <xf numFmtId="0" fontId="27" fillId="0" borderId="2" xfId="0" applyFont="1" applyBorder="1"/>
    <xf numFmtId="0" fontId="20" fillId="0" borderId="2" xfId="0" applyFont="1" applyBorder="1" applyAlignment="1">
      <alignment wrapText="1"/>
    </xf>
    <xf numFmtId="0" fontId="20" fillId="0" borderId="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164" fontId="19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topLeftCell="D1" workbookViewId="0">
      <selection activeCell="D2" sqref="D2"/>
    </sheetView>
  </sheetViews>
  <sheetFormatPr defaultRowHeight="12.75"/>
  <cols>
    <col min="1" max="1" width="1.140625" customWidth="1"/>
    <col min="2" max="2" width="6" customWidth="1"/>
    <col min="3" max="3" width="19.7109375" customWidth="1"/>
    <col min="4" max="4" width="51.85546875" customWidth="1"/>
  </cols>
  <sheetData>
    <row r="1" spans="2:9" ht="12.75" customHeight="1">
      <c r="C1" s="62"/>
      <c r="D1" s="37" t="s">
        <v>31</v>
      </c>
      <c r="E1" s="1"/>
      <c r="F1" s="1"/>
    </row>
    <row r="2" spans="2:9" ht="79.5" customHeight="1">
      <c r="C2" s="62"/>
      <c r="D2" s="125" t="s">
        <v>329</v>
      </c>
      <c r="E2" s="3"/>
      <c r="F2" s="3"/>
    </row>
    <row r="3" spans="2:9">
      <c r="B3" s="4"/>
      <c r="C3" s="2"/>
      <c r="D3" s="4" t="s">
        <v>308</v>
      </c>
    </row>
    <row r="5" spans="2:9" ht="12.75" customHeight="1">
      <c r="B5" s="126" t="s">
        <v>44</v>
      </c>
      <c r="C5" s="126" t="s">
        <v>25</v>
      </c>
      <c r="D5" s="128" t="s">
        <v>24</v>
      </c>
      <c r="E5" s="126" t="s">
        <v>30</v>
      </c>
      <c r="G5" s="76"/>
    </row>
    <row r="6" spans="2:9">
      <c r="B6" s="127"/>
      <c r="C6" s="127"/>
      <c r="D6" s="129"/>
      <c r="E6" s="127"/>
      <c r="G6" s="76"/>
    </row>
    <row r="7" spans="2:9">
      <c r="B7" s="9" t="s">
        <v>45</v>
      </c>
      <c r="C7" s="5" t="s">
        <v>47</v>
      </c>
      <c r="D7" s="38" t="s">
        <v>85</v>
      </c>
      <c r="E7" s="56">
        <f>SUM(E8,E16,E19)</f>
        <v>66825.100000000006</v>
      </c>
      <c r="G7" s="70"/>
      <c r="I7" s="69"/>
    </row>
    <row r="8" spans="2:9" ht="16.5" customHeight="1">
      <c r="B8" s="10" t="s">
        <v>45</v>
      </c>
      <c r="C8" s="6" t="s">
        <v>48</v>
      </c>
      <c r="D8" s="39" t="s">
        <v>26</v>
      </c>
      <c r="E8" s="65">
        <f>SUM(E9,E14)</f>
        <v>38606</v>
      </c>
      <c r="G8" s="71"/>
      <c r="I8" s="69"/>
    </row>
    <row r="9" spans="2:9" ht="24">
      <c r="B9" s="10" t="s">
        <v>45</v>
      </c>
      <c r="C9" s="6" t="s">
        <v>173</v>
      </c>
      <c r="D9" s="39" t="s">
        <v>160</v>
      </c>
      <c r="E9" s="65">
        <f>SUM(E10,E12)</f>
        <v>27706</v>
      </c>
      <c r="G9" s="71"/>
      <c r="I9" s="69"/>
    </row>
    <row r="10" spans="2:9" ht="31.5" customHeight="1">
      <c r="B10" s="10" t="s">
        <v>45</v>
      </c>
      <c r="C10" s="6" t="s">
        <v>133</v>
      </c>
      <c r="D10" s="102" t="s">
        <v>161</v>
      </c>
      <c r="E10" s="65">
        <f>SUM(E11:E11)</f>
        <v>20779.5</v>
      </c>
      <c r="G10" s="71"/>
      <c r="I10" s="69"/>
    </row>
    <row r="11" spans="2:9" ht="31.5" customHeight="1">
      <c r="B11" s="10" t="s">
        <v>46</v>
      </c>
      <c r="C11" s="66" t="s">
        <v>187</v>
      </c>
      <c r="D11" s="39" t="s">
        <v>224</v>
      </c>
      <c r="E11" s="65">
        <v>20779.5</v>
      </c>
      <c r="G11" s="71"/>
      <c r="I11" s="69"/>
    </row>
    <row r="12" spans="2:9" ht="41.25" customHeight="1">
      <c r="B12" s="10" t="s">
        <v>45</v>
      </c>
      <c r="C12" s="6" t="s">
        <v>134</v>
      </c>
      <c r="D12" s="103" t="s">
        <v>162</v>
      </c>
      <c r="E12" s="65">
        <v>6926.5</v>
      </c>
      <c r="G12" s="71"/>
      <c r="I12" s="69"/>
    </row>
    <row r="13" spans="2:9" ht="41.25" customHeight="1">
      <c r="B13" s="10" t="s">
        <v>46</v>
      </c>
      <c r="C13" s="6" t="s">
        <v>188</v>
      </c>
      <c r="D13" s="39" t="s">
        <v>162</v>
      </c>
      <c r="E13" s="65">
        <v>6926.5</v>
      </c>
      <c r="G13" s="71"/>
      <c r="I13" s="69"/>
    </row>
    <row r="14" spans="2:9" ht="24">
      <c r="B14" s="10" t="s">
        <v>45</v>
      </c>
      <c r="C14" s="6" t="s">
        <v>135</v>
      </c>
      <c r="D14" s="39" t="s">
        <v>27</v>
      </c>
      <c r="E14" s="104">
        <f>SUM(E15:E15)</f>
        <v>10900</v>
      </c>
      <c r="F14" s="55"/>
      <c r="G14" s="72"/>
      <c r="I14" s="69"/>
    </row>
    <row r="15" spans="2:9" ht="24">
      <c r="B15" s="10" t="s">
        <v>46</v>
      </c>
      <c r="C15" s="6" t="s">
        <v>189</v>
      </c>
      <c r="D15" s="39" t="s">
        <v>27</v>
      </c>
      <c r="E15" s="104">
        <v>10900</v>
      </c>
      <c r="F15" s="55"/>
      <c r="G15" s="72"/>
      <c r="I15" s="69"/>
    </row>
    <row r="16" spans="2:9">
      <c r="B16" s="10" t="s">
        <v>45</v>
      </c>
      <c r="C16" s="6" t="s">
        <v>49</v>
      </c>
      <c r="D16" s="39" t="s">
        <v>28</v>
      </c>
      <c r="E16" s="65">
        <f>E17</f>
        <v>27102.1</v>
      </c>
      <c r="G16" s="71"/>
      <c r="I16" s="69"/>
    </row>
    <row r="17" spans="2:9" ht="21" customHeight="1">
      <c r="B17" s="10" t="s">
        <v>46</v>
      </c>
      <c r="C17" s="6" t="s">
        <v>86</v>
      </c>
      <c r="D17" s="39" t="s">
        <v>29</v>
      </c>
      <c r="E17" s="65">
        <f>E18</f>
        <v>27102.1</v>
      </c>
      <c r="G17" s="71"/>
      <c r="I17" s="69"/>
    </row>
    <row r="18" spans="2:9" ht="65.25" customHeight="1">
      <c r="B18" s="10" t="s">
        <v>46</v>
      </c>
      <c r="C18" s="6" t="s">
        <v>73</v>
      </c>
      <c r="D18" s="39" t="s">
        <v>225</v>
      </c>
      <c r="E18" s="65">
        <v>27102.1</v>
      </c>
      <c r="G18" s="71"/>
      <c r="I18" s="69"/>
    </row>
    <row r="19" spans="2:9" ht="14.25" customHeight="1">
      <c r="B19" s="10" t="s">
        <v>45</v>
      </c>
      <c r="C19" s="105" t="s">
        <v>50</v>
      </c>
      <c r="D19" s="106" t="s">
        <v>32</v>
      </c>
      <c r="E19" s="65">
        <f>E20+E21</f>
        <v>1117</v>
      </c>
      <c r="G19" s="72"/>
      <c r="I19" s="69"/>
    </row>
    <row r="20" spans="2:9" ht="59.25" customHeight="1">
      <c r="B20" s="10" t="s">
        <v>46</v>
      </c>
      <c r="C20" s="105" t="s">
        <v>51</v>
      </c>
      <c r="D20" s="107" t="s">
        <v>226</v>
      </c>
      <c r="E20" s="53">
        <v>247</v>
      </c>
      <c r="G20" s="73"/>
      <c r="I20" s="69"/>
    </row>
    <row r="21" spans="2:9" ht="31.5" customHeight="1">
      <c r="B21" s="10" t="s">
        <v>45</v>
      </c>
      <c r="C21" s="105" t="s">
        <v>163</v>
      </c>
      <c r="D21" s="106" t="s">
        <v>227</v>
      </c>
      <c r="E21" s="53">
        <f>E22</f>
        <v>870</v>
      </c>
      <c r="G21" s="74"/>
      <c r="I21" s="69"/>
    </row>
    <row r="22" spans="2:9" ht="54" customHeight="1">
      <c r="B22" s="10" t="s">
        <v>45</v>
      </c>
      <c r="C22" s="105" t="s">
        <v>164</v>
      </c>
      <c r="D22" s="106" t="s">
        <v>87</v>
      </c>
      <c r="E22" s="53">
        <f>SUM(E23:E25)</f>
        <v>870</v>
      </c>
      <c r="G22" s="74"/>
      <c r="I22" s="69"/>
    </row>
    <row r="23" spans="2:9" ht="52.5" customHeight="1">
      <c r="B23" s="10" t="s">
        <v>124</v>
      </c>
      <c r="C23" s="105" t="s">
        <v>71</v>
      </c>
      <c r="D23" s="106" t="s">
        <v>228</v>
      </c>
      <c r="E23" s="53">
        <v>510</v>
      </c>
      <c r="G23" s="74"/>
      <c r="I23" s="69"/>
    </row>
    <row r="24" spans="2:9" ht="48">
      <c r="B24" s="10" t="s">
        <v>152</v>
      </c>
      <c r="C24" s="105" t="s">
        <v>71</v>
      </c>
      <c r="D24" s="106" t="s">
        <v>228</v>
      </c>
      <c r="E24" s="53">
        <v>330</v>
      </c>
      <c r="G24" s="74"/>
      <c r="I24" s="69"/>
    </row>
    <row r="25" spans="2:9" ht="48">
      <c r="B25" s="10" t="s">
        <v>186</v>
      </c>
      <c r="C25" s="105" t="s">
        <v>71</v>
      </c>
      <c r="D25" s="106" t="s">
        <v>228</v>
      </c>
      <c r="E25" s="53">
        <v>30</v>
      </c>
      <c r="G25" s="74"/>
      <c r="I25" s="69"/>
    </row>
    <row r="26" spans="2:9" ht="26.25" customHeight="1">
      <c r="B26" s="108" t="s">
        <v>45</v>
      </c>
      <c r="C26" s="109" t="s">
        <v>52</v>
      </c>
      <c r="D26" s="110" t="s">
        <v>33</v>
      </c>
      <c r="E26" s="57">
        <f>E27</f>
        <v>27987.300000000003</v>
      </c>
      <c r="G26" s="75"/>
      <c r="I26" s="69"/>
    </row>
    <row r="27" spans="2:9" ht="27.75" customHeight="1">
      <c r="B27" s="6" t="s">
        <v>45</v>
      </c>
      <c r="C27" s="105" t="s">
        <v>53</v>
      </c>
      <c r="D27" s="106" t="s">
        <v>165</v>
      </c>
      <c r="E27" s="53">
        <f>SUM(E28,E31)</f>
        <v>27987.300000000003</v>
      </c>
      <c r="G27" s="74"/>
      <c r="I27" s="69"/>
    </row>
    <row r="28" spans="2:9" ht="26.25" customHeight="1">
      <c r="B28" s="6" t="s">
        <v>45</v>
      </c>
      <c r="C28" s="105" t="s">
        <v>92</v>
      </c>
      <c r="D28" s="106" t="s">
        <v>174</v>
      </c>
      <c r="E28" s="111">
        <f>E29</f>
        <v>16381.5</v>
      </c>
      <c r="G28" s="73"/>
      <c r="I28" s="69"/>
    </row>
    <row r="29" spans="2:9" ht="21" customHeight="1">
      <c r="B29" s="6" t="s">
        <v>45</v>
      </c>
      <c r="C29" s="105" t="s">
        <v>89</v>
      </c>
      <c r="D29" s="112" t="s">
        <v>88</v>
      </c>
      <c r="E29" s="111">
        <f>E30</f>
        <v>16381.5</v>
      </c>
      <c r="G29" s="73"/>
      <c r="I29" s="69"/>
    </row>
    <row r="30" spans="2:9" ht="42" customHeight="1">
      <c r="B30" s="6" t="s">
        <v>125</v>
      </c>
      <c r="C30" s="105" t="s">
        <v>90</v>
      </c>
      <c r="D30" s="112" t="s">
        <v>229</v>
      </c>
      <c r="E30" s="111">
        <v>16381.5</v>
      </c>
      <c r="G30" s="73"/>
      <c r="I30" s="69"/>
    </row>
    <row r="31" spans="2:9" ht="30" customHeight="1">
      <c r="B31" s="6" t="s">
        <v>45</v>
      </c>
      <c r="C31" s="105" t="s">
        <v>91</v>
      </c>
      <c r="D31" s="113" t="s">
        <v>166</v>
      </c>
      <c r="E31" s="111">
        <f>SUM(E32,E37)</f>
        <v>11605.800000000001</v>
      </c>
      <c r="G31" s="73"/>
      <c r="I31" s="69"/>
    </row>
    <row r="32" spans="2:9" ht="31.5" customHeight="1">
      <c r="B32" s="6" t="s">
        <v>45</v>
      </c>
      <c r="C32" s="105" t="s">
        <v>126</v>
      </c>
      <c r="D32" s="106" t="s">
        <v>127</v>
      </c>
      <c r="E32" s="111">
        <f>E33</f>
        <v>8606.3000000000011</v>
      </c>
      <c r="G32" s="73"/>
      <c r="I32" s="69"/>
    </row>
    <row r="33" spans="2:9" ht="47.25" customHeight="1">
      <c r="B33" s="6" t="s">
        <v>125</v>
      </c>
      <c r="C33" s="105" t="s">
        <v>157</v>
      </c>
      <c r="D33" s="106" t="s">
        <v>167</v>
      </c>
      <c r="E33" s="111">
        <f>SUM(E34:E36)</f>
        <v>8606.3000000000011</v>
      </c>
      <c r="G33" s="73"/>
      <c r="I33" s="69"/>
    </row>
    <row r="34" spans="2:9" ht="66" customHeight="1">
      <c r="B34" s="6" t="s">
        <v>125</v>
      </c>
      <c r="C34" s="105" t="s">
        <v>136</v>
      </c>
      <c r="D34" s="106" t="s">
        <v>137</v>
      </c>
      <c r="E34" s="111">
        <v>1355.4</v>
      </c>
      <c r="G34" s="73"/>
      <c r="I34" s="69"/>
    </row>
    <row r="35" spans="2:9" ht="82.5" customHeight="1">
      <c r="B35" s="6" t="s">
        <v>125</v>
      </c>
      <c r="C35" s="105" t="s">
        <v>138</v>
      </c>
      <c r="D35" s="114" t="s">
        <v>230</v>
      </c>
      <c r="E35" s="53">
        <v>5.3</v>
      </c>
      <c r="G35" s="74"/>
      <c r="I35" s="69"/>
    </row>
    <row r="36" spans="2:9" ht="66" customHeight="1">
      <c r="B36" s="6" t="s">
        <v>125</v>
      </c>
      <c r="C36" s="105" t="s">
        <v>177</v>
      </c>
      <c r="D36" s="106" t="s">
        <v>178</v>
      </c>
      <c r="E36" s="53">
        <v>7245.6</v>
      </c>
      <c r="G36" s="74"/>
      <c r="I36" s="69"/>
    </row>
    <row r="37" spans="2:9" ht="45" customHeight="1">
      <c r="B37" s="6" t="s">
        <v>45</v>
      </c>
      <c r="C37" s="105" t="s">
        <v>128</v>
      </c>
      <c r="D37" s="106" t="s">
        <v>168</v>
      </c>
      <c r="E37" s="111">
        <f>E38</f>
        <v>2999.5</v>
      </c>
      <c r="G37" s="73"/>
      <c r="I37" s="69"/>
    </row>
    <row r="38" spans="2:9" ht="60" customHeight="1">
      <c r="B38" s="6" t="s">
        <v>125</v>
      </c>
      <c r="C38" s="105" t="s">
        <v>129</v>
      </c>
      <c r="D38" s="106" t="s">
        <v>169</v>
      </c>
      <c r="E38" s="111">
        <f>SUM(E39:E40)</f>
        <v>2999.5</v>
      </c>
      <c r="G38" s="73"/>
      <c r="I38" s="69"/>
    </row>
    <row r="39" spans="2:9" ht="43.5" customHeight="1">
      <c r="B39" s="6" t="s">
        <v>125</v>
      </c>
      <c r="C39" s="105" t="s">
        <v>130</v>
      </c>
      <c r="D39" s="106" t="s">
        <v>231</v>
      </c>
      <c r="E39" s="53">
        <v>2274.9</v>
      </c>
      <c r="G39" s="73"/>
      <c r="I39" s="69"/>
    </row>
    <row r="40" spans="2:9" ht="36">
      <c r="B40" s="6" t="s">
        <v>125</v>
      </c>
      <c r="C40" s="105" t="s">
        <v>131</v>
      </c>
      <c r="D40" s="106" t="s">
        <v>232</v>
      </c>
      <c r="E40" s="53">
        <v>724.6</v>
      </c>
      <c r="G40" s="74"/>
      <c r="I40" s="69"/>
    </row>
    <row r="41" spans="2:9">
      <c r="B41" s="51"/>
      <c r="C41" s="34"/>
      <c r="D41" s="7" t="s">
        <v>72</v>
      </c>
      <c r="E41" s="8">
        <f>SUM(E7,E26)</f>
        <v>94812.400000000009</v>
      </c>
      <c r="G41" s="68"/>
      <c r="I41" s="69"/>
    </row>
    <row r="43" spans="2:9">
      <c r="C43" s="44"/>
    </row>
    <row r="44" spans="2:9">
      <c r="C44" s="44"/>
    </row>
  </sheetData>
  <mergeCells count="4">
    <mergeCell ref="B5:B6"/>
    <mergeCell ref="C5:C6"/>
    <mergeCell ref="D5:D6"/>
    <mergeCell ref="E5:E6"/>
  </mergeCells>
  <phoneticPr fontId="0" type="noConversion"/>
  <pageMargins left="0.74803149606299213" right="0.7480314960629921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topLeftCell="C144" workbookViewId="0">
      <selection activeCell="H7" sqref="H7"/>
    </sheetView>
  </sheetViews>
  <sheetFormatPr defaultRowHeight="12.75"/>
  <cols>
    <col min="1" max="1" width="6.140625" style="49" customWidth="1"/>
    <col min="2" max="2" width="71.140625" style="49" customWidth="1"/>
    <col min="3" max="3" width="5.5703125" style="49" customWidth="1"/>
    <col min="4" max="4" width="7.7109375" style="49" customWidth="1"/>
    <col min="5" max="5" width="10" style="49" customWidth="1"/>
    <col min="6" max="6" width="9.140625" style="49"/>
    <col min="7" max="7" width="11.28515625" style="49" customWidth="1"/>
    <col min="8" max="16384" width="9.140625" style="49"/>
  </cols>
  <sheetData>
    <row r="1" spans="1:9" ht="12.75" customHeight="1">
      <c r="C1" s="130" t="s">
        <v>118</v>
      </c>
      <c r="D1" s="130"/>
      <c r="E1" s="130"/>
      <c r="F1" s="130"/>
      <c r="G1" s="130"/>
    </row>
    <row r="2" spans="1:9" ht="12.75" customHeight="1">
      <c r="C2" s="131" t="s">
        <v>329</v>
      </c>
      <c r="D2" s="131"/>
      <c r="E2" s="131"/>
      <c r="F2" s="131"/>
      <c r="G2" s="131"/>
    </row>
    <row r="3" spans="1:9" ht="29.25" customHeight="1">
      <c r="B3" s="64"/>
      <c r="C3" s="131"/>
      <c r="D3" s="131"/>
      <c r="E3" s="131"/>
      <c r="F3" s="131"/>
      <c r="G3" s="131"/>
    </row>
    <row r="5" spans="1:9">
      <c r="B5" s="132" t="s">
        <v>309</v>
      </c>
      <c r="C5" s="132"/>
      <c r="D5" s="132"/>
      <c r="E5" s="132"/>
      <c r="F5" s="132"/>
      <c r="G5" s="132"/>
    </row>
    <row r="6" spans="1:9">
      <c r="B6" s="49" t="s">
        <v>74</v>
      </c>
      <c r="G6" s="49" t="s">
        <v>23</v>
      </c>
    </row>
    <row r="7" spans="1:9" ht="39" customHeight="1">
      <c r="A7" s="51" t="s">
        <v>15</v>
      </c>
      <c r="B7" s="52" t="s">
        <v>62</v>
      </c>
      <c r="C7" s="46" t="s">
        <v>185</v>
      </c>
      <c r="D7" s="46" t="s">
        <v>93</v>
      </c>
      <c r="E7" s="46" t="s">
        <v>94</v>
      </c>
      <c r="F7" s="46" t="s">
        <v>95</v>
      </c>
      <c r="G7" s="46" t="s">
        <v>14</v>
      </c>
    </row>
    <row r="8" spans="1:9">
      <c r="A8" s="51"/>
      <c r="B8" s="52"/>
      <c r="C8" s="51"/>
      <c r="D8" s="101"/>
      <c r="E8" s="101"/>
      <c r="F8" s="101"/>
      <c r="G8" s="101"/>
    </row>
    <row r="9" spans="1:9" ht="30">
      <c r="A9" s="36"/>
      <c r="B9" s="45" t="s">
        <v>184</v>
      </c>
      <c r="C9" s="40"/>
      <c r="D9" s="35"/>
      <c r="E9" s="35"/>
      <c r="F9" s="35"/>
      <c r="G9" s="8">
        <f>SUM(G10,G30,G127,G131,G143)</f>
        <v>97812.4</v>
      </c>
      <c r="I9" s="54"/>
    </row>
    <row r="10" spans="1:9" ht="54">
      <c r="A10" s="120" t="s">
        <v>79</v>
      </c>
      <c r="B10" s="117" t="s">
        <v>176</v>
      </c>
      <c r="C10" s="40">
        <v>904</v>
      </c>
      <c r="D10" s="35"/>
      <c r="E10" s="35"/>
      <c r="F10" s="35"/>
      <c r="G10" s="8">
        <f>SUM(G11,G22,G26)</f>
        <v>5152.0999999999995</v>
      </c>
    </row>
    <row r="11" spans="1:9" ht="15">
      <c r="A11" s="36">
        <v>1</v>
      </c>
      <c r="B11" s="45" t="s">
        <v>63</v>
      </c>
      <c r="C11" s="40">
        <v>904</v>
      </c>
      <c r="D11" s="35" t="s">
        <v>13</v>
      </c>
      <c r="E11" s="35"/>
      <c r="F11" s="35"/>
      <c r="G11" s="8">
        <f>SUM(G12,G15)</f>
        <v>4810.5999999999995</v>
      </c>
    </row>
    <row r="12" spans="1:9" ht="25.5">
      <c r="A12" s="77" t="s">
        <v>16</v>
      </c>
      <c r="B12" s="78" t="s">
        <v>170</v>
      </c>
      <c r="C12" s="40">
        <v>904</v>
      </c>
      <c r="D12" s="79" t="s">
        <v>70</v>
      </c>
      <c r="E12" s="35"/>
      <c r="F12" s="35"/>
      <c r="G12" s="8">
        <f>G13</f>
        <v>1043.8</v>
      </c>
    </row>
    <row r="13" spans="1:9">
      <c r="A13" s="77"/>
      <c r="B13" s="42" t="s">
        <v>97</v>
      </c>
      <c r="C13" s="40">
        <v>904</v>
      </c>
      <c r="D13" s="79" t="s">
        <v>70</v>
      </c>
      <c r="E13" s="35" t="s">
        <v>98</v>
      </c>
      <c r="F13" s="35"/>
      <c r="G13" s="8">
        <f>G14</f>
        <v>1043.8</v>
      </c>
    </row>
    <row r="14" spans="1:9">
      <c r="A14" s="7"/>
      <c r="B14" s="42" t="s">
        <v>301</v>
      </c>
      <c r="C14" s="40">
        <v>904</v>
      </c>
      <c r="D14" s="35" t="s">
        <v>70</v>
      </c>
      <c r="E14" s="35" t="s">
        <v>98</v>
      </c>
      <c r="F14" s="35" t="s">
        <v>296</v>
      </c>
      <c r="G14" s="8">
        <v>1043.8</v>
      </c>
    </row>
    <row r="15" spans="1:9" ht="38.25">
      <c r="A15" s="7" t="s">
        <v>43</v>
      </c>
      <c r="B15" s="42" t="s">
        <v>246</v>
      </c>
      <c r="C15" s="40">
        <v>904</v>
      </c>
      <c r="D15" s="79" t="s">
        <v>34</v>
      </c>
      <c r="E15" s="35"/>
      <c r="F15" s="35"/>
      <c r="G15" s="8">
        <f>SUM(G16,G18)</f>
        <v>3766.7999999999997</v>
      </c>
    </row>
    <row r="16" spans="1:9" ht="25.5">
      <c r="A16" s="7" t="s">
        <v>216</v>
      </c>
      <c r="B16" s="42" t="s">
        <v>233</v>
      </c>
      <c r="C16" s="40">
        <v>904</v>
      </c>
      <c r="D16" s="79" t="s">
        <v>34</v>
      </c>
      <c r="E16" s="35" t="s">
        <v>139</v>
      </c>
      <c r="F16" s="35"/>
      <c r="G16" s="8">
        <f>G17</f>
        <v>124.2</v>
      </c>
    </row>
    <row r="17" spans="1:7" ht="25.5">
      <c r="A17" s="7"/>
      <c r="B17" s="42" t="s">
        <v>307</v>
      </c>
      <c r="C17" s="40">
        <v>904</v>
      </c>
      <c r="D17" s="79" t="s">
        <v>34</v>
      </c>
      <c r="E17" s="35" t="s">
        <v>139</v>
      </c>
      <c r="F17" s="35" t="s">
        <v>306</v>
      </c>
      <c r="G17" s="8">
        <v>124.2</v>
      </c>
    </row>
    <row r="18" spans="1:7" ht="25.5">
      <c r="A18" s="7" t="s">
        <v>217</v>
      </c>
      <c r="B18" s="80" t="s">
        <v>140</v>
      </c>
      <c r="C18" s="40">
        <v>904</v>
      </c>
      <c r="D18" s="79" t="s">
        <v>34</v>
      </c>
      <c r="E18" s="35" t="s">
        <v>100</v>
      </c>
      <c r="F18" s="35"/>
      <c r="G18" s="8">
        <f>SUM(G19:G21)</f>
        <v>3642.6</v>
      </c>
    </row>
    <row r="19" spans="1:7">
      <c r="A19" s="7"/>
      <c r="B19" s="42" t="s">
        <v>301</v>
      </c>
      <c r="C19" s="40">
        <v>904</v>
      </c>
      <c r="D19" s="79" t="s">
        <v>34</v>
      </c>
      <c r="E19" s="35" t="s">
        <v>100</v>
      </c>
      <c r="F19" s="35" t="s">
        <v>296</v>
      </c>
      <c r="G19" s="8">
        <v>2562.5</v>
      </c>
    </row>
    <row r="20" spans="1:7">
      <c r="A20" s="7"/>
      <c r="B20" s="42" t="s">
        <v>302</v>
      </c>
      <c r="C20" s="40">
        <v>904</v>
      </c>
      <c r="D20" s="79" t="s">
        <v>34</v>
      </c>
      <c r="E20" s="35" t="s">
        <v>100</v>
      </c>
      <c r="F20" s="35" t="s">
        <v>297</v>
      </c>
      <c r="G20" s="8">
        <v>1079.0999999999999</v>
      </c>
    </row>
    <row r="21" spans="1:7">
      <c r="A21" s="7"/>
      <c r="B21" s="42" t="s">
        <v>303</v>
      </c>
      <c r="C21" s="40">
        <v>904</v>
      </c>
      <c r="D21" s="79" t="s">
        <v>34</v>
      </c>
      <c r="E21" s="35" t="s">
        <v>100</v>
      </c>
      <c r="F21" s="35" t="s">
        <v>298</v>
      </c>
      <c r="G21" s="8">
        <v>1</v>
      </c>
    </row>
    <row r="22" spans="1:7" ht="15">
      <c r="A22" s="7">
        <v>2</v>
      </c>
      <c r="B22" s="45" t="s">
        <v>69</v>
      </c>
      <c r="C22" s="40">
        <v>904</v>
      </c>
      <c r="D22" s="35" t="s">
        <v>41</v>
      </c>
      <c r="E22" s="35"/>
      <c r="F22" s="35"/>
      <c r="G22" s="8">
        <f>G23</f>
        <v>241.5</v>
      </c>
    </row>
    <row r="23" spans="1:7">
      <c r="A23" s="32" t="s">
        <v>17</v>
      </c>
      <c r="B23" s="42" t="s">
        <v>199</v>
      </c>
      <c r="C23" s="40">
        <v>904</v>
      </c>
      <c r="D23" s="35" t="s">
        <v>198</v>
      </c>
      <c r="E23" s="35" t="s">
        <v>244</v>
      </c>
      <c r="F23" s="35"/>
      <c r="G23" s="8">
        <f>G24</f>
        <v>241.5</v>
      </c>
    </row>
    <row r="24" spans="1:7" ht="25.5">
      <c r="A24" s="7"/>
      <c r="B24" s="42" t="s">
        <v>245</v>
      </c>
      <c r="C24" s="40">
        <v>904</v>
      </c>
      <c r="D24" s="35" t="s">
        <v>198</v>
      </c>
      <c r="E24" s="35" t="s">
        <v>219</v>
      </c>
      <c r="F24" s="35"/>
      <c r="G24" s="8">
        <f>G25</f>
        <v>241.5</v>
      </c>
    </row>
    <row r="25" spans="1:7" ht="27.75" customHeight="1">
      <c r="A25" s="32"/>
      <c r="B25" s="42" t="s">
        <v>304</v>
      </c>
      <c r="C25" s="40">
        <v>904</v>
      </c>
      <c r="D25" s="35" t="s">
        <v>198</v>
      </c>
      <c r="E25" s="35" t="s">
        <v>219</v>
      </c>
      <c r="F25" s="35" t="s">
        <v>299</v>
      </c>
      <c r="G25" s="8">
        <v>241.5</v>
      </c>
    </row>
    <row r="26" spans="1:7" ht="15">
      <c r="A26" s="7">
        <v>3</v>
      </c>
      <c r="B26" s="121" t="s">
        <v>195</v>
      </c>
      <c r="C26" s="40">
        <v>904</v>
      </c>
      <c r="D26" s="35" t="s">
        <v>196</v>
      </c>
      <c r="E26" s="35"/>
      <c r="F26" s="35"/>
      <c r="G26" s="8">
        <f>G27</f>
        <v>100</v>
      </c>
    </row>
    <row r="27" spans="1:7">
      <c r="A27" s="7" t="s">
        <v>18</v>
      </c>
      <c r="B27" s="42" t="s">
        <v>253</v>
      </c>
      <c r="C27" s="40">
        <v>904</v>
      </c>
      <c r="D27" s="35" t="s">
        <v>252</v>
      </c>
      <c r="E27" s="35"/>
      <c r="F27" s="35"/>
      <c r="G27" s="8">
        <f>G28</f>
        <v>100</v>
      </c>
    </row>
    <row r="28" spans="1:7" ht="25.5">
      <c r="A28" s="67"/>
      <c r="B28" s="42" t="s">
        <v>254</v>
      </c>
      <c r="C28" s="40">
        <v>904</v>
      </c>
      <c r="D28" s="35" t="s">
        <v>252</v>
      </c>
      <c r="E28" s="35" t="s">
        <v>110</v>
      </c>
      <c r="F28" s="58"/>
      <c r="G28" s="8">
        <f>G29</f>
        <v>100</v>
      </c>
    </row>
    <row r="29" spans="1:7">
      <c r="A29" s="7"/>
      <c r="B29" s="42" t="s">
        <v>302</v>
      </c>
      <c r="C29" s="40">
        <v>904</v>
      </c>
      <c r="D29" s="35" t="s">
        <v>252</v>
      </c>
      <c r="E29" s="35" t="s">
        <v>110</v>
      </c>
      <c r="F29" s="35" t="s">
        <v>297</v>
      </c>
      <c r="G29" s="8">
        <v>100</v>
      </c>
    </row>
    <row r="30" spans="1:7" ht="27.75" customHeight="1">
      <c r="A30" s="120" t="s">
        <v>80</v>
      </c>
      <c r="B30" s="42" t="s">
        <v>96</v>
      </c>
      <c r="C30" s="40"/>
      <c r="D30" s="82"/>
      <c r="E30" s="58"/>
      <c r="F30" s="58"/>
      <c r="G30" s="8">
        <f>SUM(G31,G58,G63,G93,G109,G114,G118,G122)</f>
        <v>64452.999999999993</v>
      </c>
    </row>
    <row r="31" spans="1:7" ht="15">
      <c r="A31" s="36">
        <v>1</v>
      </c>
      <c r="B31" s="45" t="s">
        <v>63</v>
      </c>
      <c r="C31" s="40">
        <v>961</v>
      </c>
      <c r="D31" s="35" t="s">
        <v>13</v>
      </c>
      <c r="E31" s="35"/>
      <c r="F31" s="35"/>
      <c r="G31" s="8">
        <f>SUM(G32,G41,G46,G49)</f>
        <v>23145.399999999998</v>
      </c>
    </row>
    <row r="32" spans="1:7" ht="39.75" customHeight="1">
      <c r="A32" s="32" t="s">
        <v>16</v>
      </c>
      <c r="B32" s="42" t="s">
        <v>175</v>
      </c>
      <c r="C32" s="40">
        <v>961</v>
      </c>
      <c r="D32" s="79" t="s">
        <v>12</v>
      </c>
      <c r="E32" s="35"/>
      <c r="F32" s="35"/>
      <c r="G32" s="8">
        <f>SUM(G33,G35)</f>
        <v>17575.8</v>
      </c>
    </row>
    <row r="33" spans="1:7">
      <c r="A33" s="32" t="s">
        <v>214</v>
      </c>
      <c r="B33" s="42" t="s">
        <v>101</v>
      </c>
      <c r="C33" s="40">
        <v>961</v>
      </c>
      <c r="D33" s="35" t="s">
        <v>12</v>
      </c>
      <c r="E33" s="35" t="s">
        <v>102</v>
      </c>
      <c r="F33" s="35"/>
      <c r="G33" s="8">
        <f>G34</f>
        <v>1043.8</v>
      </c>
    </row>
    <row r="34" spans="1:7">
      <c r="A34" s="32"/>
      <c r="B34" s="42" t="s">
        <v>301</v>
      </c>
      <c r="C34" s="40">
        <v>961</v>
      </c>
      <c r="D34" s="35" t="s">
        <v>12</v>
      </c>
      <c r="E34" s="35" t="s">
        <v>102</v>
      </c>
      <c r="F34" s="35" t="s">
        <v>296</v>
      </c>
      <c r="G34" s="8">
        <v>1043.8</v>
      </c>
    </row>
    <row r="35" spans="1:7" ht="25.5">
      <c r="A35" s="32" t="s">
        <v>215</v>
      </c>
      <c r="B35" s="42" t="s">
        <v>141</v>
      </c>
      <c r="C35" s="40">
        <v>961</v>
      </c>
      <c r="D35" s="79" t="s">
        <v>12</v>
      </c>
      <c r="E35" s="35" t="s">
        <v>142</v>
      </c>
      <c r="F35" s="35"/>
      <c r="G35" s="8">
        <f>SUM(G36:G38)</f>
        <v>16532</v>
      </c>
    </row>
    <row r="36" spans="1:7">
      <c r="A36" s="32"/>
      <c r="B36" s="42" t="s">
        <v>301</v>
      </c>
      <c r="C36" s="40">
        <v>961</v>
      </c>
      <c r="D36" s="79" t="s">
        <v>12</v>
      </c>
      <c r="E36" s="35" t="s">
        <v>142</v>
      </c>
      <c r="F36" s="35" t="s">
        <v>296</v>
      </c>
      <c r="G36" s="8">
        <v>14357</v>
      </c>
    </row>
    <row r="37" spans="1:7">
      <c r="A37" s="32"/>
      <c r="B37" s="42" t="s">
        <v>302</v>
      </c>
      <c r="C37" s="40">
        <v>961</v>
      </c>
      <c r="D37" s="79" t="s">
        <v>12</v>
      </c>
      <c r="E37" s="35" t="s">
        <v>142</v>
      </c>
      <c r="F37" s="35" t="s">
        <v>297</v>
      </c>
      <c r="G37" s="8">
        <v>2142.4</v>
      </c>
    </row>
    <row r="38" spans="1:7">
      <c r="A38" s="32"/>
      <c r="B38" s="42" t="s">
        <v>270</v>
      </c>
      <c r="C38" s="40">
        <v>961</v>
      </c>
      <c r="D38" s="35" t="s">
        <v>12</v>
      </c>
      <c r="E38" s="35" t="s">
        <v>142</v>
      </c>
      <c r="F38" s="35" t="s">
        <v>269</v>
      </c>
      <c r="G38" s="8">
        <f>SUM(G39:G40)</f>
        <v>32.6</v>
      </c>
    </row>
    <row r="39" spans="1:7">
      <c r="A39" s="32"/>
      <c r="B39" s="42" t="s">
        <v>303</v>
      </c>
      <c r="C39" s="40">
        <v>961</v>
      </c>
      <c r="D39" s="35" t="s">
        <v>12</v>
      </c>
      <c r="E39" s="35" t="s">
        <v>142</v>
      </c>
      <c r="F39" s="35" t="s">
        <v>298</v>
      </c>
      <c r="G39" s="8">
        <v>20</v>
      </c>
    </row>
    <row r="40" spans="1:7">
      <c r="A40" s="32"/>
      <c r="B40" s="42" t="s">
        <v>305</v>
      </c>
      <c r="C40" s="40">
        <v>961</v>
      </c>
      <c r="D40" s="35" t="s">
        <v>12</v>
      </c>
      <c r="E40" s="35" t="s">
        <v>142</v>
      </c>
      <c r="F40" s="35" t="s">
        <v>300</v>
      </c>
      <c r="G40" s="8">
        <v>12.6</v>
      </c>
    </row>
    <row r="41" spans="1:7">
      <c r="A41" s="7" t="s">
        <v>43</v>
      </c>
      <c r="B41" s="42" t="s">
        <v>314</v>
      </c>
      <c r="C41" s="40">
        <v>961</v>
      </c>
      <c r="D41" s="35" t="s">
        <v>310</v>
      </c>
      <c r="E41" s="35"/>
      <c r="F41" s="35"/>
      <c r="G41" s="8">
        <f>G42</f>
        <v>2397.6</v>
      </c>
    </row>
    <row r="42" spans="1:7">
      <c r="A42" s="7"/>
      <c r="B42" s="42" t="s">
        <v>315</v>
      </c>
      <c r="C42" s="40"/>
      <c r="D42" s="35" t="s">
        <v>310</v>
      </c>
      <c r="E42" s="35" t="s">
        <v>313</v>
      </c>
      <c r="F42" s="35"/>
      <c r="G42" s="8">
        <f>G43</f>
        <v>2397.6</v>
      </c>
    </row>
    <row r="43" spans="1:7">
      <c r="A43" s="7"/>
      <c r="B43" s="42" t="s">
        <v>316</v>
      </c>
      <c r="C43" s="40">
        <v>961</v>
      </c>
      <c r="D43" s="35" t="s">
        <v>310</v>
      </c>
      <c r="E43" s="35" t="s">
        <v>311</v>
      </c>
      <c r="F43" s="35"/>
      <c r="G43" s="8">
        <f>G44</f>
        <v>2397.6</v>
      </c>
    </row>
    <row r="44" spans="1:7" ht="25.5">
      <c r="A44" s="7"/>
      <c r="B44" s="42" t="s">
        <v>317</v>
      </c>
      <c r="C44" s="40">
        <v>961</v>
      </c>
      <c r="D44" s="35" t="s">
        <v>310</v>
      </c>
      <c r="E44" s="35" t="s">
        <v>312</v>
      </c>
      <c r="F44" s="35"/>
      <c r="G44" s="8">
        <v>2397.6</v>
      </c>
    </row>
    <row r="45" spans="1:7">
      <c r="A45" s="7"/>
      <c r="B45" s="42" t="s">
        <v>302</v>
      </c>
      <c r="C45" s="40">
        <v>961</v>
      </c>
      <c r="D45" s="35" t="s">
        <v>310</v>
      </c>
      <c r="E45" s="35" t="s">
        <v>312</v>
      </c>
      <c r="F45" s="35" t="s">
        <v>297</v>
      </c>
      <c r="G45" s="8">
        <v>2397.6</v>
      </c>
    </row>
    <row r="46" spans="1:7">
      <c r="A46" s="7" t="s">
        <v>132</v>
      </c>
      <c r="B46" s="42" t="s">
        <v>77</v>
      </c>
      <c r="C46" s="40">
        <v>961</v>
      </c>
      <c r="D46" s="35" t="s">
        <v>190</v>
      </c>
      <c r="E46" s="35"/>
      <c r="F46" s="35"/>
      <c r="G46" s="8">
        <f>G47</f>
        <v>1500</v>
      </c>
    </row>
    <row r="47" spans="1:7">
      <c r="A47" s="7"/>
      <c r="B47" s="42" t="s">
        <v>78</v>
      </c>
      <c r="C47" s="40">
        <v>961</v>
      </c>
      <c r="D47" s="35" t="s">
        <v>190</v>
      </c>
      <c r="E47" s="35" t="s">
        <v>103</v>
      </c>
      <c r="F47" s="35"/>
      <c r="G47" s="8">
        <f>G48</f>
        <v>1500</v>
      </c>
    </row>
    <row r="48" spans="1:7">
      <c r="A48" s="7"/>
      <c r="B48" s="42" t="s">
        <v>268</v>
      </c>
      <c r="C48" s="40">
        <v>961</v>
      </c>
      <c r="D48" s="35" t="s">
        <v>190</v>
      </c>
      <c r="E48" s="35" t="s">
        <v>103</v>
      </c>
      <c r="F48" s="35" t="s">
        <v>261</v>
      </c>
      <c r="G48" s="8">
        <v>1500</v>
      </c>
    </row>
    <row r="49" spans="1:9">
      <c r="A49" s="7" t="s">
        <v>318</v>
      </c>
      <c r="B49" s="42" t="s">
        <v>64</v>
      </c>
      <c r="C49" s="40">
        <v>961</v>
      </c>
      <c r="D49" s="35" t="s">
        <v>191</v>
      </c>
      <c r="E49" s="35"/>
      <c r="F49" s="35"/>
      <c r="G49" s="8">
        <f>SUM(G50,G52,G54,G56)</f>
        <v>1672</v>
      </c>
    </row>
    <row r="50" spans="1:9" ht="25.5">
      <c r="A50" s="7" t="s">
        <v>319</v>
      </c>
      <c r="B50" s="42" t="s">
        <v>204</v>
      </c>
      <c r="C50" s="40">
        <v>961</v>
      </c>
      <c r="D50" s="35" t="s">
        <v>191</v>
      </c>
      <c r="E50" s="35" t="s">
        <v>205</v>
      </c>
      <c r="F50" s="35"/>
      <c r="G50" s="8">
        <f>G51</f>
        <v>150</v>
      </c>
    </row>
    <row r="51" spans="1:9">
      <c r="A51" s="7"/>
      <c r="B51" s="42" t="s">
        <v>302</v>
      </c>
      <c r="C51" s="40">
        <v>961</v>
      </c>
      <c r="D51" s="35" t="s">
        <v>191</v>
      </c>
      <c r="E51" s="35" t="s">
        <v>205</v>
      </c>
      <c r="F51" s="35" t="s">
        <v>297</v>
      </c>
      <c r="G51" s="8">
        <v>150</v>
      </c>
    </row>
    <row r="52" spans="1:9">
      <c r="A52" s="7" t="s">
        <v>320</v>
      </c>
      <c r="B52" s="42" t="s">
        <v>271</v>
      </c>
      <c r="C52" s="40">
        <v>961</v>
      </c>
      <c r="D52" s="35" t="s">
        <v>191</v>
      </c>
      <c r="E52" s="35" t="s">
        <v>272</v>
      </c>
      <c r="F52" s="35"/>
      <c r="G52" s="8">
        <f>G53</f>
        <v>1400</v>
      </c>
    </row>
    <row r="53" spans="1:9">
      <c r="A53" s="7"/>
      <c r="B53" s="42" t="s">
        <v>302</v>
      </c>
      <c r="C53" s="40">
        <v>961</v>
      </c>
      <c r="D53" s="35" t="s">
        <v>191</v>
      </c>
      <c r="E53" s="35" t="s">
        <v>272</v>
      </c>
      <c r="F53" s="35" t="s">
        <v>297</v>
      </c>
      <c r="G53" s="8">
        <v>1400</v>
      </c>
    </row>
    <row r="54" spans="1:9" ht="38.25">
      <c r="A54" s="7" t="s">
        <v>321</v>
      </c>
      <c r="B54" s="42" t="s">
        <v>172</v>
      </c>
      <c r="C54" s="40">
        <v>961</v>
      </c>
      <c r="D54" s="35" t="s">
        <v>191</v>
      </c>
      <c r="E54" s="35" t="s">
        <v>218</v>
      </c>
      <c r="F54" s="35"/>
      <c r="G54" s="8">
        <f>G55</f>
        <v>72</v>
      </c>
    </row>
    <row r="55" spans="1:9">
      <c r="A55" s="7"/>
      <c r="B55" s="42" t="s">
        <v>305</v>
      </c>
      <c r="C55" s="40">
        <v>961</v>
      </c>
      <c r="D55" s="35" t="s">
        <v>191</v>
      </c>
      <c r="E55" s="35" t="s">
        <v>218</v>
      </c>
      <c r="F55" s="35" t="s">
        <v>300</v>
      </c>
      <c r="G55" s="8">
        <v>72</v>
      </c>
    </row>
    <row r="56" spans="1:9" ht="63.75">
      <c r="A56" s="7" t="s">
        <v>322</v>
      </c>
      <c r="B56" s="42" t="s">
        <v>286</v>
      </c>
      <c r="C56" s="40"/>
      <c r="D56" s="35"/>
      <c r="E56" s="35"/>
      <c r="F56" s="35"/>
      <c r="G56" s="8">
        <f>G57</f>
        <v>50</v>
      </c>
    </row>
    <row r="57" spans="1:9">
      <c r="A57" s="7"/>
      <c r="B57" s="42" t="s">
        <v>302</v>
      </c>
      <c r="C57" s="40">
        <v>961</v>
      </c>
      <c r="D57" s="35" t="s">
        <v>191</v>
      </c>
      <c r="E57" s="35" t="s">
        <v>285</v>
      </c>
      <c r="F57" s="35" t="s">
        <v>297</v>
      </c>
      <c r="G57" s="8">
        <v>50</v>
      </c>
    </row>
    <row r="58" spans="1:9" ht="30">
      <c r="A58" s="7">
        <v>2</v>
      </c>
      <c r="B58" s="45" t="s">
        <v>65</v>
      </c>
      <c r="C58" s="40">
        <v>961</v>
      </c>
      <c r="D58" s="35" t="s">
        <v>36</v>
      </c>
      <c r="E58" s="35"/>
      <c r="F58" s="35"/>
      <c r="G58" s="8">
        <f>G59</f>
        <v>1661.6</v>
      </c>
    </row>
    <row r="59" spans="1:9" ht="25.5">
      <c r="A59" s="7" t="s">
        <v>17</v>
      </c>
      <c r="B59" s="42" t="s">
        <v>171</v>
      </c>
      <c r="C59" s="40">
        <v>961</v>
      </c>
      <c r="D59" s="35" t="s">
        <v>37</v>
      </c>
      <c r="E59" s="35"/>
      <c r="F59" s="35"/>
      <c r="G59" s="8">
        <f>G61</f>
        <v>1661.6</v>
      </c>
      <c r="I59" s="54"/>
    </row>
    <row r="60" spans="1:9" ht="18.75">
      <c r="A60" s="7"/>
      <c r="B60" s="42" t="s">
        <v>264</v>
      </c>
      <c r="C60" s="40">
        <v>961</v>
      </c>
      <c r="D60" s="35" t="s">
        <v>37</v>
      </c>
      <c r="E60" s="35" t="s">
        <v>265</v>
      </c>
      <c r="F60" s="35"/>
      <c r="G60" s="8">
        <f>G61</f>
        <v>1661.6</v>
      </c>
      <c r="I60" s="54"/>
    </row>
    <row r="61" spans="1:9" ht="42" customHeight="1">
      <c r="A61" s="7"/>
      <c r="B61" s="42" t="s">
        <v>148</v>
      </c>
      <c r="C61" s="40">
        <v>961</v>
      </c>
      <c r="D61" s="35" t="s">
        <v>37</v>
      </c>
      <c r="E61" s="35" t="s">
        <v>147</v>
      </c>
      <c r="F61" s="35"/>
      <c r="G61" s="8">
        <f>G62</f>
        <v>1661.6</v>
      </c>
    </row>
    <row r="62" spans="1:9">
      <c r="A62" s="7"/>
      <c r="B62" s="42" t="s">
        <v>302</v>
      </c>
      <c r="C62" s="40">
        <v>961</v>
      </c>
      <c r="D62" s="35" t="s">
        <v>37</v>
      </c>
      <c r="E62" s="35" t="s">
        <v>147</v>
      </c>
      <c r="F62" s="35" t="s">
        <v>297</v>
      </c>
      <c r="G62" s="8">
        <v>1661.6</v>
      </c>
    </row>
    <row r="63" spans="1:9" ht="13.5" customHeight="1">
      <c r="A63" s="7">
        <v>3</v>
      </c>
      <c r="B63" s="45" t="s">
        <v>66</v>
      </c>
      <c r="C63" s="40">
        <v>961</v>
      </c>
      <c r="D63" s="35" t="s">
        <v>35</v>
      </c>
      <c r="E63" s="35"/>
      <c r="F63" s="35"/>
      <c r="G63" s="8">
        <f>G64</f>
        <v>20358.099999999999</v>
      </c>
    </row>
    <row r="64" spans="1:9">
      <c r="A64" s="7" t="s">
        <v>18</v>
      </c>
      <c r="B64" s="42" t="s">
        <v>84</v>
      </c>
      <c r="C64" s="40">
        <v>961</v>
      </c>
      <c r="D64" s="35" t="s">
        <v>106</v>
      </c>
      <c r="E64" s="35"/>
      <c r="F64" s="35"/>
      <c r="G64" s="8">
        <f>SUM(G65,G72,G81,G88)</f>
        <v>20358.099999999999</v>
      </c>
    </row>
    <row r="65" spans="1:10" ht="25.5" customHeight="1">
      <c r="A65" s="7" t="s">
        <v>179</v>
      </c>
      <c r="B65" s="42" t="s">
        <v>247</v>
      </c>
      <c r="C65" s="83">
        <v>961</v>
      </c>
      <c r="D65" s="84" t="s">
        <v>106</v>
      </c>
      <c r="E65" s="84" t="s">
        <v>105</v>
      </c>
      <c r="F65" s="84"/>
      <c r="G65" s="85">
        <f>SUM(G66,G68,G70)</f>
        <v>8558.1</v>
      </c>
      <c r="J65" s="49" t="s">
        <v>203</v>
      </c>
    </row>
    <row r="66" spans="1:10" ht="30" customHeight="1">
      <c r="A66" s="32"/>
      <c r="B66" s="42" t="s">
        <v>234</v>
      </c>
      <c r="C66" s="40">
        <v>961</v>
      </c>
      <c r="D66" s="35" t="s">
        <v>106</v>
      </c>
      <c r="E66" s="35" t="s">
        <v>111</v>
      </c>
      <c r="F66" s="35"/>
      <c r="G66" s="8">
        <f>G67</f>
        <v>6758.1</v>
      </c>
    </row>
    <row r="67" spans="1:10">
      <c r="A67" s="32"/>
      <c r="B67" s="42" t="s">
        <v>302</v>
      </c>
      <c r="C67" s="40">
        <v>961</v>
      </c>
      <c r="D67" s="35" t="s">
        <v>106</v>
      </c>
      <c r="E67" s="35" t="s">
        <v>111</v>
      </c>
      <c r="F67" s="35" t="s">
        <v>297</v>
      </c>
      <c r="G67" s="8">
        <v>6758.1</v>
      </c>
    </row>
    <row r="68" spans="1:10">
      <c r="A68" s="32"/>
      <c r="B68" s="42" t="s">
        <v>154</v>
      </c>
      <c r="C68" s="40">
        <v>961</v>
      </c>
      <c r="D68" s="35" t="s">
        <v>106</v>
      </c>
      <c r="E68" s="35" t="s">
        <v>155</v>
      </c>
      <c r="F68" s="35"/>
      <c r="G68" s="8">
        <f>G69</f>
        <v>1000</v>
      </c>
    </row>
    <row r="69" spans="1:10">
      <c r="A69" s="32"/>
      <c r="B69" s="42" t="s">
        <v>302</v>
      </c>
      <c r="C69" s="40">
        <v>961</v>
      </c>
      <c r="D69" s="35" t="s">
        <v>106</v>
      </c>
      <c r="E69" s="35" t="s">
        <v>206</v>
      </c>
      <c r="F69" s="35" t="s">
        <v>297</v>
      </c>
      <c r="G69" s="8">
        <v>1000</v>
      </c>
    </row>
    <row r="70" spans="1:10" ht="47.25" customHeight="1">
      <c r="A70" s="32"/>
      <c r="B70" s="42" t="s">
        <v>183</v>
      </c>
      <c r="C70" s="40">
        <v>961</v>
      </c>
      <c r="D70" s="35" t="s">
        <v>106</v>
      </c>
      <c r="E70" s="35" t="s">
        <v>156</v>
      </c>
      <c r="F70" s="35"/>
      <c r="G70" s="8">
        <f>G71</f>
        <v>800</v>
      </c>
    </row>
    <row r="71" spans="1:10">
      <c r="A71" s="32"/>
      <c r="B71" s="42" t="s">
        <v>302</v>
      </c>
      <c r="C71" s="40">
        <v>961</v>
      </c>
      <c r="D71" s="35" t="s">
        <v>106</v>
      </c>
      <c r="E71" s="35" t="s">
        <v>156</v>
      </c>
      <c r="F71" s="35" t="s">
        <v>297</v>
      </c>
      <c r="G71" s="8">
        <v>800</v>
      </c>
    </row>
    <row r="72" spans="1:10" ht="38.25">
      <c r="A72" s="32" t="s">
        <v>207</v>
      </c>
      <c r="B72" s="42" t="s">
        <v>239</v>
      </c>
      <c r="C72" s="40">
        <v>961</v>
      </c>
      <c r="D72" s="35" t="s">
        <v>106</v>
      </c>
      <c r="E72" s="35" t="s">
        <v>153</v>
      </c>
      <c r="F72" s="35"/>
      <c r="G72" s="8">
        <f>SUM(G73,G75,G77,G79)</f>
        <v>2050</v>
      </c>
    </row>
    <row r="73" spans="1:10" ht="25.5">
      <c r="A73" s="32"/>
      <c r="B73" s="42" t="s">
        <v>284</v>
      </c>
      <c r="C73" s="40">
        <v>961</v>
      </c>
      <c r="D73" s="35" t="s">
        <v>106</v>
      </c>
      <c r="E73" s="35" t="s">
        <v>283</v>
      </c>
      <c r="F73" s="35"/>
      <c r="G73" s="8">
        <f>G74</f>
        <v>500</v>
      </c>
    </row>
    <row r="74" spans="1:10">
      <c r="A74" s="32"/>
      <c r="B74" s="42" t="s">
        <v>302</v>
      </c>
      <c r="C74" s="40">
        <v>961</v>
      </c>
      <c r="D74" s="35" t="s">
        <v>106</v>
      </c>
      <c r="E74" s="35" t="s">
        <v>283</v>
      </c>
      <c r="F74" s="35" t="s">
        <v>297</v>
      </c>
      <c r="G74" s="8">
        <v>500</v>
      </c>
    </row>
    <row r="75" spans="1:10" ht="25.5">
      <c r="A75" s="32"/>
      <c r="B75" s="42" t="s">
        <v>274</v>
      </c>
      <c r="C75" s="40">
        <v>961</v>
      </c>
      <c r="D75" s="35" t="s">
        <v>106</v>
      </c>
      <c r="E75" s="35" t="s">
        <v>273</v>
      </c>
      <c r="F75" s="35"/>
      <c r="G75" s="8">
        <f>G76</f>
        <v>1150</v>
      </c>
    </row>
    <row r="76" spans="1:10">
      <c r="A76" s="32"/>
      <c r="B76" s="42" t="s">
        <v>302</v>
      </c>
      <c r="C76" s="40">
        <v>961</v>
      </c>
      <c r="D76" s="35" t="s">
        <v>106</v>
      </c>
      <c r="E76" s="35" t="s">
        <v>273</v>
      </c>
      <c r="F76" s="35" t="s">
        <v>297</v>
      </c>
      <c r="G76" s="8">
        <v>1150</v>
      </c>
    </row>
    <row r="77" spans="1:10" ht="25.5">
      <c r="A77" s="32"/>
      <c r="B77" s="42" t="s">
        <v>240</v>
      </c>
      <c r="C77" s="40">
        <v>961</v>
      </c>
      <c r="D77" s="35" t="s">
        <v>106</v>
      </c>
      <c r="E77" s="35" t="s">
        <v>181</v>
      </c>
      <c r="F77" s="35"/>
      <c r="G77" s="8">
        <f>G78</f>
        <v>300</v>
      </c>
    </row>
    <row r="78" spans="1:10">
      <c r="A78" s="32"/>
      <c r="B78" s="42" t="s">
        <v>302</v>
      </c>
      <c r="C78" s="40">
        <v>961</v>
      </c>
      <c r="D78" s="35" t="s">
        <v>106</v>
      </c>
      <c r="E78" s="35" t="s">
        <v>181</v>
      </c>
      <c r="F78" s="35" t="s">
        <v>297</v>
      </c>
      <c r="G78" s="8">
        <v>300</v>
      </c>
    </row>
    <row r="79" spans="1:10">
      <c r="A79" s="32"/>
      <c r="B79" s="42" t="s">
        <v>180</v>
      </c>
      <c r="C79" s="40">
        <v>961</v>
      </c>
      <c r="D79" s="35" t="s">
        <v>106</v>
      </c>
      <c r="E79" s="35" t="s">
        <v>257</v>
      </c>
      <c r="F79" s="35"/>
      <c r="G79" s="8">
        <f>G80</f>
        <v>100</v>
      </c>
    </row>
    <row r="80" spans="1:10">
      <c r="A80" s="32"/>
      <c r="B80" s="42" t="s">
        <v>302</v>
      </c>
      <c r="C80" s="40">
        <v>961</v>
      </c>
      <c r="D80" s="35" t="s">
        <v>106</v>
      </c>
      <c r="E80" s="35" t="s">
        <v>257</v>
      </c>
      <c r="F80" s="35" t="s">
        <v>297</v>
      </c>
      <c r="G80" s="8">
        <v>100</v>
      </c>
    </row>
    <row r="81" spans="1:7">
      <c r="A81" s="32" t="s">
        <v>208</v>
      </c>
      <c r="B81" s="42" t="s">
        <v>241</v>
      </c>
      <c r="C81" s="83">
        <v>961</v>
      </c>
      <c r="D81" s="84" t="s">
        <v>106</v>
      </c>
      <c r="E81" s="84" t="s">
        <v>107</v>
      </c>
      <c r="F81" s="84"/>
      <c r="G81" s="8">
        <f>SUM(G82,G84,G86)</f>
        <v>3750</v>
      </c>
    </row>
    <row r="82" spans="1:7" ht="25.5">
      <c r="A82" s="32"/>
      <c r="B82" s="100" t="s">
        <v>220</v>
      </c>
      <c r="C82" s="86">
        <v>961</v>
      </c>
      <c r="D82" s="48" t="s">
        <v>106</v>
      </c>
      <c r="E82" s="48" t="s">
        <v>158</v>
      </c>
      <c r="F82" s="47"/>
      <c r="G82" s="85">
        <f>G83</f>
        <v>1750</v>
      </c>
    </row>
    <row r="83" spans="1:7">
      <c r="A83" s="32"/>
      <c r="B83" s="100" t="s">
        <v>302</v>
      </c>
      <c r="C83" s="87">
        <v>961</v>
      </c>
      <c r="D83" s="48" t="s">
        <v>106</v>
      </c>
      <c r="E83" s="48" t="s">
        <v>158</v>
      </c>
      <c r="F83" s="47" t="s">
        <v>297</v>
      </c>
      <c r="G83" s="85">
        <v>1750</v>
      </c>
    </row>
    <row r="84" spans="1:7">
      <c r="A84" s="32"/>
      <c r="B84" s="42" t="s">
        <v>221</v>
      </c>
      <c r="C84" s="40">
        <v>961</v>
      </c>
      <c r="D84" s="35" t="s">
        <v>106</v>
      </c>
      <c r="E84" s="35" t="s">
        <v>108</v>
      </c>
      <c r="F84" s="35"/>
      <c r="G84" s="8">
        <f>G85</f>
        <v>1000</v>
      </c>
    </row>
    <row r="85" spans="1:7">
      <c r="A85" s="32"/>
      <c r="B85" s="42" t="s">
        <v>302</v>
      </c>
      <c r="C85" s="40">
        <v>961</v>
      </c>
      <c r="D85" s="35" t="s">
        <v>106</v>
      </c>
      <c r="E85" s="35" t="s">
        <v>108</v>
      </c>
      <c r="F85" s="35" t="s">
        <v>297</v>
      </c>
      <c r="G85" s="8">
        <v>1000</v>
      </c>
    </row>
    <row r="86" spans="1:7" ht="38.25">
      <c r="A86" s="32"/>
      <c r="B86" s="42" t="s">
        <v>223</v>
      </c>
      <c r="C86" s="40">
        <v>961</v>
      </c>
      <c r="D86" s="35" t="s">
        <v>106</v>
      </c>
      <c r="E86" s="35" t="s">
        <v>222</v>
      </c>
      <c r="F86" s="35"/>
      <c r="G86" s="8">
        <f>G87</f>
        <v>1000</v>
      </c>
    </row>
    <row r="87" spans="1:7">
      <c r="A87" s="32"/>
      <c r="B87" s="42" t="s">
        <v>302</v>
      </c>
      <c r="C87" s="40">
        <v>961</v>
      </c>
      <c r="D87" s="35" t="s">
        <v>106</v>
      </c>
      <c r="E87" s="35" t="s">
        <v>222</v>
      </c>
      <c r="F87" s="35" t="s">
        <v>297</v>
      </c>
      <c r="G87" s="8">
        <v>1000</v>
      </c>
    </row>
    <row r="88" spans="1:7">
      <c r="A88" s="32" t="s">
        <v>235</v>
      </c>
      <c r="B88" s="42" t="s">
        <v>238</v>
      </c>
      <c r="C88" s="40">
        <v>961</v>
      </c>
      <c r="D88" s="35" t="s">
        <v>106</v>
      </c>
      <c r="E88" s="35" t="s">
        <v>237</v>
      </c>
      <c r="F88" s="35"/>
      <c r="G88" s="8">
        <f>SUM(G89,G91)</f>
        <v>6000</v>
      </c>
    </row>
    <row r="89" spans="1:7" ht="25.5">
      <c r="A89" s="32"/>
      <c r="B89" s="42" t="s">
        <v>281</v>
      </c>
      <c r="C89" s="40">
        <v>961</v>
      </c>
      <c r="D89" s="35" t="s">
        <v>106</v>
      </c>
      <c r="E89" s="35" t="s">
        <v>275</v>
      </c>
      <c r="F89" s="35"/>
      <c r="G89" s="8">
        <f>G90</f>
        <v>4000</v>
      </c>
    </row>
    <row r="90" spans="1:7">
      <c r="A90" s="32"/>
      <c r="B90" s="42" t="s">
        <v>302</v>
      </c>
      <c r="C90" s="40">
        <v>961</v>
      </c>
      <c r="D90" s="35" t="s">
        <v>106</v>
      </c>
      <c r="E90" s="35" t="s">
        <v>275</v>
      </c>
      <c r="F90" s="35" t="s">
        <v>297</v>
      </c>
      <c r="G90" s="8">
        <v>4000</v>
      </c>
    </row>
    <row r="91" spans="1:7" ht="25.5">
      <c r="A91" s="32"/>
      <c r="B91" s="42" t="s">
        <v>289</v>
      </c>
      <c r="C91" s="40">
        <v>961</v>
      </c>
      <c r="D91" s="35" t="s">
        <v>106</v>
      </c>
      <c r="E91" s="35" t="s">
        <v>236</v>
      </c>
      <c r="F91" s="35"/>
      <c r="G91" s="8">
        <f>G92</f>
        <v>2000</v>
      </c>
    </row>
    <row r="92" spans="1:7">
      <c r="A92" s="32"/>
      <c r="B92" s="42" t="s">
        <v>302</v>
      </c>
      <c r="C92" s="40">
        <v>961</v>
      </c>
      <c r="D92" s="35" t="s">
        <v>106</v>
      </c>
      <c r="E92" s="35" t="s">
        <v>236</v>
      </c>
      <c r="F92" s="35" t="s">
        <v>297</v>
      </c>
      <c r="G92" s="8">
        <v>2000</v>
      </c>
    </row>
    <row r="93" spans="1:7" ht="15">
      <c r="A93" s="7">
        <v>4</v>
      </c>
      <c r="B93" s="45" t="s">
        <v>67</v>
      </c>
      <c r="C93" s="40">
        <v>961</v>
      </c>
      <c r="D93" s="35" t="s">
        <v>38</v>
      </c>
      <c r="E93" s="35"/>
      <c r="F93" s="35"/>
      <c r="G93" s="8">
        <f>G94+G98</f>
        <v>6575</v>
      </c>
    </row>
    <row r="94" spans="1:7">
      <c r="A94" s="32" t="s">
        <v>19</v>
      </c>
      <c r="B94" s="42" t="s">
        <v>68</v>
      </c>
      <c r="C94" s="40">
        <v>961</v>
      </c>
      <c r="D94" s="35" t="s">
        <v>39</v>
      </c>
      <c r="E94" s="35"/>
      <c r="F94" s="35"/>
      <c r="G94" s="8">
        <f>G95</f>
        <v>2743</v>
      </c>
    </row>
    <row r="95" spans="1:7">
      <c r="A95" s="32"/>
      <c r="B95" s="42" t="s">
        <v>266</v>
      </c>
      <c r="C95" s="40">
        <v>961</v>
      </c>
      <c r="D95" s="35" t="s">
        <v>39</v>
      </c>
      <c r="E95" s="35" t="s">
        <v>267</v>
      </c>
      <c r="F95" s="35"/>
      <c r="G95" s="8">
        <f>G96</f>
        <v>2743</v>
      </c>
    </row>
    <row r="96" spans="1:7" ht="38.25">
      <c r="A96" s="90" t="s">
        <v>243</v>
      </c>
      <c r="B96" s="91" t="s">
        <v>242</v>
      </c>
      <c r="C96" s="92">
        <v>961</v>
      </c>
      <c r="D96" s="93" t="s">
        <v>39</v>
      </c>
      <c r="E96" s="93" t="s">
        <v>109</v>
      </c>
      <c r="F96" s="93"/>
      <c r="G96" s="94">
        <f>G97</f>
        <v>2743</v>
      </c>
    </row>
    <row r="97" spans="1:7">
      <c r="A97" s="95"/>
      <c r="B97" s="91" t="s">
        <v>302</v>
      </c>
      <c r="C97" s="92">
        <v>961</v>
      </c>
      <c r="D97" s="93" t="s">
        <v>39</v>
      </c>
      <c r="E97" s="93" t="s">
        <v>109</v>
      </c>
      <c r="F97" s="93" t="s">
        <v>297</v>
      </c>
      <c r="G97" s="94">
        <v>2743</v>
      </c>
    </row>
    <row r="98" spans="1:7">
      <c r="A98" s="7" t="s">
        <v>182</v>
      </c>
      <c r="B98" s="42" t="s">
        <v>249</v>
      </c>
      <c r="C98" s="40">
        <v>961</v>
      </c>
      <c r="D98" s="35" t="s">
        <v>202</v>
      </c>
      <c r="E98" s="35"/>
      <c r="F98" s="35"/>
      <c r="G98" s="8">
        <f>SUM(G99,G101,G103,G105,G107)</f>
        <v>3832</v>
      </c>
    </row>
    <row r="99" spans="1:7" ht="38.25">
      <c r="A99" s="90" t="s">
        <v>248</v>
      </c>
      <c r="B99" s="91" t="s">
        <v>293</v>
      </c>
      <c r="C99" s="92">
        <v>961</v>
      </c>
      <c r="D99" s="93" t="s">
        <v>202</v>
      </c>
      <c r="E99" s="93" t="s">
        <v>259</v>
      </c>
      <c r="F99" s="93"/>
      <c r="G99" s="94">
        <f>G100</f>
        <v>1482</v>
      </c>
    </row>
    <row r="100" spans="1:7">
      <c r="A100" s="95"/>
      <c r="B100" s="91" t="s">
        <v>263</v>
      </c>
      <c r="C100" s="92">
        <v>961</v>
      </c>
      <c r="D100" s="93" t="s">
        <v>202</v>
      </c>
      <c r="E100" s="93" t="s">
        <v>259</v>
      </c>
      <c r="F100" s="93" t="s">
        <v>297</v>
      </c>
      <c r="G100" s="94">
        <v>1482</v>
      </c>
    </row>
    <row r="101" spans="1:7" ht="33.75" customHeight="1">
      <c r="A101" s="7" t="s">
        <v>278</v>
      </c>
      <c r="B101" s="42" t="s">
        <v>291</v>
      </c>
      <c r="C101" s="40">
        <v>961</v>
      </c>
      <c r="D101" s="35" t="s">
        <v>202</v>
      </c>
      <c r="E101" s="35" t="s">
        <v>290</v>
      </c>
      <c r="F101" s="35"/>
      <c r="G101" s="8">
        <f>G102</f>
        <v>200</v>
      </c>
    </row>
    <row r="102" spans="1:7">
      <c r="A102" s="7"/>
      <c r="B102" s="42" t="s">
        <v>302</v>
      </c>
      <c r="C102" s="40">
        <v>961</v>
      </c>
      <c r="D102" s="35" t="s">
        <v>202</v>
      </c>
      <c r="E102" s="35" t="s">
        <v>290</v>
      </c>
      <c r="F102" s="35" t="s">
        <v>297</v>
      </c>
      <c r="G102" s="8">
        <v>200</v>
      </c>
    </row>
    <row r="103" spans="1:7" ht="25.5">
      <c r="A103" s="90" t="s">
        <v>279</v>
      </c>
      <c r="B103" s="91" t="s">
        <v>287</v>
      </c>
      <c r="C103" s="92">
        <v>961</v>
      </c>
      <c r="D103" s="93" t="s">
        <v>202</v>
      </c>
      <c r="E103" s="93" t="s">
        <v>294</v>
      </c>
      <c r="F103" s="93"/>
      <c r="G103" s="94">
        <f>G104</f>
        <v>806</v>
      </c>
    </row>
    <row r="104" spans="1:7">
      <c r="A104" s="96"/>
      <c r="B104" s="91" t="s">
        <v>302</v>
      </c>
      <c r="C104" s="92">
        <v>961</v>
      </c>
      <c r="D104" s="93" t="s">
        <v>202</v>
      </c>
      <c r="E104" s="93" t="s">
        <v>294</v>
      </c>
      <c r="F104" s="93" t="s">
        <v>297</v>
      </c>
      <c r="G104" s="94">
        <v>806</v>
      </c>
    </row>
    <row r="105" spans="1:7" ht="25.5">
      <c r="A105" s="90" t="s">
        <v>282</v>
      </c>
      <c r="B105" s="91" t="s">
        <v>280</v>
      </c>
      <c r="C105" s="92">
        <v>961</v>
      </c>
      <c r="D105" s="93" t="s">
        <v>202</v>
      </c>
      <c r="E105" s="93" t="s">
        <v>295</v>
      </c>
      <c r="F105" s="93"/>
      <c r="G105" s="94">
        <f>G106</f>
        <v>524</v>
      </c>
    </row>
    <row r="106" spans="1:7">
      <c r="A106" s="96"/>
      <c r="B106" s="91" t="s">
        <v>302</v>
      </c>
      <c r="C106" s="92">
        <v>961</v>
      </c>
      <c r="D106" s="93" t="s">
        <v>202</v>
      </c>
      <c r="E106" s="93" t="s">
        <v>295</v>
      </c>
      <c r="F106" s="93" t="s">
        <v>297</v>
      </c>
      <c r="G106" s="94">
        <v>524</v>
      </c>
    </row>
    <row r="107" spans="1:7" ht="38.25">
      <c r="A107" s="90" t="s">
        <v>292</v>
      </c>
      <c r="B107" s="91" t="s">
        <v>288</v>
      </c>
      <c r="C107" s="92">
        <v>961</v>
      </c>
      <c r="D107" s="93" t="s">
        <v>202</v>
      </c>
      <c r="E107" s="93" t="s">
        <v>200</v>
      </c>
      <c r="F107" s="93"/>
      <c r="G107" s="94">
        <f>G108</f>
        <v>820</v>
      </c>
    </row>
    <row r="108" spans="1:7">
      <c r="A108" s="96"/>
      <c r="B108" s="91" t="s">
        <v>302</v>
      </c>
      <c r="C108" s="92">
        <v>961</v>
      </c>
      <c r="D108" s="93" t="s">
        <v>202</v>
      </c>
      <c r="E108" s="93" t="s">
        <v>200</v>
      </c>
      <c r="F108" s="93" t="s">
        <v>297</v>
      </c>
      <c r="G108" s="94">
        <v>820</v>
      </c>
    </row>
    <row r="109" spans="1:7" ht="15">
      <c r="A109" s="97">
        <v>5</v>
      </c>
      <c r="B109" s="122" t="s">
        <v>201</v>
      </c>
      <c r="C109" s="92">
        <v>961</v>
      </c>
      <c r="D109" s="93" t="s">
        <v>40</v>
      </c>
      <c r="E109" s="98"/>
      <c r="F109" s="98"/>
      <c r="G109" s="94">
        <f>G110</f>
        <v>7194.5</v>
      </c>
    </row>
    <row r="110" spans="1:7">
      <c r="A110" s="90" t="s">
        <v>20</v>
      </c>
      <c r="B110" s="91" t="s">
        <v>76</v>
      </c>
      <c r="C110" s="92">
        <v>961</v>
      </c>
      <c r="D110" s="93" t="s">
        <v>75</v>
      </c>
      <c r="E110" s="98"/>
      <c r="F110" s="93"/>
      <c r="G110" s="94">
        <f>G112</f>
        <v>7194.5</v>
      </c>
    </row>
    <row r="111" spans="1:7">
      <c r="A111" s="96"/>
      <c r="B111" s="91" t="s">
        <v>264</v>
      </c>
      <c r="C111" s="92">
        <v>961</v>
      </c>
      <c r="D111" s="93" t="s">
        <v>75</v>
      </c>
      <c r="E111" s="93" t="s">
        <v>265</v>
      </c>
      <c r="F111" s="93"/>
      <c r="G111" s="94">
        <f>G112</f>
        <v>7194.5</v>
      </c>
    </row>
    <row r="112" spans="1:7" ht="25.5">
      <c r="A112" s="96"/>
      <c r="B112" s="91" t="s">
        <v>277</v>
      </c>
      <c r="C112" s="92">
        <v>961</v>
      </c>
      <c r="D112" s="93" t="s">
        <v>75</v>
      </c>
      <c r="E112" s="93" t="s">
        <v>212</v>
      </c>
      <c r="F112" s="93"/>
      <c r="G112" s="94">
        <f>G113</f>
        <v>7194.5</v>
      </c>
    </row>
    <row r="113" spans="1:8">
      <c r="A113" s="96"/>
      <c r="B113" s="91" t="s">
        <v>302</v>
      </c>
      <c r="C113" s="92">
        <v>961</v>
      </c>
      <c r="D113" s="93" t="s">
        <v>75</v>
      </c>
      <c r="E113" s="93" t="s">
        <v>212</v>
      </c>
      <c r="F113" s="93" t="s">
        <v>297</v>
      </c>
      <c r="G113" s="94">
        <v>7194.5</v>
      </c>
    </row>
    <row r="114" spans="1:8" ht="15">
      <c r="A114" s="7">
        <v>6</v>
      </c>
      <c r="B114" s="45" t="s">
        <v>69</v>
      </c>
      <c r="C114" s="40">
        <v>961</v>
      </c>
      <c r="D114" s="35" t="s">
        <v>41</v>
      </c>
      <c r="E114" s="35"/>
      <c r="F114" s="35"/>
      <c r="G114" s="8">
        <f>G115</f>
        <v>173.9</v>
      </c>
    </row>
    <row r="115" spans="1:8">
      <c r="A115" s="32" t="s">
        <v>21</v>
      </c>
      <c r="B115" s="81" t="s">
        <v>199</v>
      </c>
      <c r="C115" s="40">
        <v>961</v>
      </c>
      <c r="D115" s="35" t="s">
        <v>198</v>
      </c>
      <c r="E115" s="35" t="s">
        <v>244</v>
      </c>
      <c r="F115" s="35"/>
      <c r="G115" s="8">
        <f>G116</f>
        <v>173.9</v>
      </c>
      <c r="H115" t="s">
        <v>324</v>
      </c>
    </row>
    <row r="116" spans="1:8" ht="25.5">
      <c r="A116" s="7"/>
      <c r="B116" s="42" t="s">
        <v>245</v>
      </c>
      <c r="C116" s="40">
        <v>961</v>
      </c>
      <c r="D116" s="35" t="s">
        <v>198</v>
      </c>
      <c r="E116" s="35" t="s">
        <v>219</v>
      </c>
      <c r="F116" s="35"/>
      <c r="G116" s="8">
        <f>G117</f>
        <v>173.9</v>
      </c>
    </row>
    <row r="117" spans="1:8" ht="32.25" customHeight="1">
      <c r="A117" s="32"/>
      <c r="B117" s="42" t="s">
        <v>304</v>
      </c>
      <c r="C117" s="40">
        <v>961</v>
      </c>
      <c r="D117" s="35" t="s">
        <v>198</v>
      </c>
      <c r="E117" s="35" t="s">
        <v>219</v>
      </c>
      <c r="F117" s="35" t="s">
        <v>299</v>
      </c>
      <c r="G117" s="8">
        <v>173.9</v>
      </c>
    </row>
    <row r="118" spans="1:8" ht="15">
      <c r="A118" s="99" t="s">
        <v>210</v>
      </c>
      <c r="B118" s="122" t="s">
        <v>209</v>
      </c>
      <c r="C118" s="92">
        <v>961</v>
      </c>
      <c r="D118" s="93" t="s">
        <v>192</v>
      </c>
      <c r="E118" s="93"/>
      <c r="F118" s="93"/>
      <c r="G118" s="94">
        <f>G119</f>
        <v>3952.5</v>
      </c>
    </row>
    <row r="119" spans="1:8">
      <c r="A119" s="96"/>
      <c r="B119" s="91" t="s">
        <v>193</v>
      </c>
      <c r="C119" s="92">
        <v>961</v>
      </c>
      <c r="D119" s="93" t="s">
        <v>194</v>
      </c>
      <c r="E119" s="93"/>
      <c r="F119" s="93"/>
      <c r="G119" s="94">
        <f>G120</f>
        <v>3952.5</v>
      </c>
    </row>
    <row r="120" spans="1:8" ht="30.75" customHeight="1">
      <c r="A120" s="90" t="s">
        <v>211</v>
      </c>
      <c r="B120" s="91" t="s">
        <v>250</v>
      </c>
      <c r="C120" s="92">
        <v>961</v>
      </c>
      <c r="D120" s="93" t="s">
        <v>194</v>
      </c>
      <c r="E120" s="93" t="s">
        <v>251</v>
      </c>
      <c r="F120" s="93"/>
      <c r="G120" s="94">
        <f>G121</f>
        <v>3952.5</v>
      </c>
    </row>
    <row r="121" spans="1:8">
      <c r="A121" s="96"/>
      <c r="B121" s="91" t="s">
        <v>302</v>
      </c>
      <c r="C121" s="92">
        <v>961</v>
      </c>
      <c r="D121" s="93" t="s">
        <v>194</v>
      </c>
      <c r="E121" s="93" t="s">
        <v>251</v>
      </c>
      <c r="F121" s="93" t="s">
        <v>297</v>
      </c>
      <c r="G121" s="94">
        <v>3952.5</v>
      </c>
    </row>
    <row r="122" spans="1:8" ht="15">
      <c r="A122" s="7">
        <v>8</v>
      </c>
      <c r="B122" s="121" t="s">
        <v>195</v>
      </c>
      <c r="C122" s="40">
        <v>961</v>
      </c>
      <c r="D122" s="35" t="s">
        <v>196</v>
      </c>
      <c r="E122" s="35"/>
      <c r="F122" s="35"/>
      <c r="G122" s="8">
        <f>G123</f>
        <v>1392</v>
      </c>
    </row>
    <row r="123" spans="1:8">
      <c r="A123" s="7" t="s">
        <v>276</v>
      </c>
      <c r="B123" s="42" t="s">
        <v>253</v>
      </c>
      <c r="C123" s="40">
        <v>961</v>
      </c>
      <c r="D123" s="35" t="s">
        <v>252</v>
      </c>
      <c r="E123" s="35"/>
      <c r="F123" s="35"/>
      <c r="G123" s="8">
        <f>G124</f>
        <v>1392</v>
      </c>
    </row>
    <row r="124" spans="1:8" ht="25.5">
      <c r="A124" s="67"/>
      <c r="B124" s="42" t="s">
        <v>254</v>
      </c>
      <c r="C124" s="40">
        <v>961</v>
      </c>
      <c r="D124" s="35" t="s">
        <v>252</v>
      </c>
      <c r="E124" s="35" t="s">
        <v>110</v>
      </c>
      <c r="F124" s="58"/>
      <c r="G124" s="8">
        <f>G125</f>
        <v>1392</v>
      </c>
    </row>
    <row r="125" spans="1:8" ht="18" customHeight="1">
      <c r="A125" s="7"/>
      <c r="B125" s="42" t="s">
        <v>302</v>
      </c>
      <c r="C125" s="40">
        <v>961</v>
      </c>
      <c r="D125" s="35" t="s">
        <v>252</v>
      </c>
      <c r="E125" s="35" t="s">
        <v>110</v>
      </c>
      <c r="F125" s="35" t="s">
        <v>297</v>
      </c>
      <c r="G125" s="8">
        <v>1392</v>
      </c>
    </row>
    <row r="126" spans="1:8">
      <c r="A126" s="7"/>
      <c r="B126" s="42"/>
      <c r="C126" s="40"/>
      <c r="D126" s="35"/>
      <c r="E126" s="35"/>
      <c r="F126" s="35"/>
      <c r="G126" s="8"/>
    </row>
    <row r="127" spans="1:8" ht="18">
      <c r="A127" s="118" t="s">
        <v>325</v>
      </c>
      <c r="B127" s="115" t="s">
        <v>213</v>
      </c>
      <c r="C127" s="40"/>
      <c r="D127" s="35"/>
      <c r="E127" s="35"/>
      <c r="F127" s="35"/>
      <c r="G127" s="8">
        <f>G128</f>
        <v>220</v>
      </c>
    </row>
    <row r="128" spans="1:8">
      <c r="A128" s="36"/>
      <c r="B128" s="42" t="s">
        <v>64</v>
      </c>
      <c r="C128" s="40">
        <v>961</v>
      </c>
      <c r="D128" s="35" t="s">
        <v>191</v>
      </c>
      <c r="E128" s="35"/>
      <c r="F128" s="35"/>
      <c r="G128" s="8">
        <f>G129</f>
        <v>220</v>
      </c>
    </row>
    <row r="129" spans="1:7" ht="90">
      <c r="A129" s="7">
        <v>1</v>
      </c>
      <c r="B129" s="45" t="s">
        <v>255</v>
      </c>
      <c r="C129" s="40">
        <v>961</v>
      </c>
      <c r="D129" s="35" t="s">
        <v>191</v>
      </c>
      <c r="E129" s="35" t="s">
        <v>104</v>
      </c>
      <c r="F129" s="35"/>
      <c r="G129" s="8">
        <f>G130</f>
        <v>220</v>
      </c>
    </row>
    <row r="130" spans="1:7" ht="24" customHeight="1">
      <c r="A130" s="7" t="s">
        <v>16</v>
      </c>
      <c r="B130" s="42" t="s">
        <v>262</v>
      </c>
      <c r="C130" s="40">
        <v>961</v>
      </c>
      <c r="D130" s="35" t="s">
        <v>191</v>
      </c>
      <c r="E130" s="35" t="s">
        <v>104</v>
      </c>
      <c r="F130" s="35" t="s">
        <v>260</v>
      </c>
      <c r="G130" s="8">
        <v>220</v>
      </c>
    </row>
    <row r="131" spans="1:7" ht="72">
      <c r="A131" s="119" t="s">
        <v>81</v>
      </c>
      <c r="B131" s="115" t="s">
        <v>117</v>
      </c>
      <c r="C131" s="40"/>
      <c r="D131" s="35"/>
      <c r="E131" s="35"/>
      <c r="F131" s="35"/>
      <c r="G131" s="8">
        <f>G132</f>
        <v>16381.5</v>
      </c>
    </row>
    <row r="132" spans="1:7" ht="15.75">
      <c r="A132" s="89"/>
      <c r="B132" s="41" t="s">
        <v>326</v>
      </c>
      <c r="C132" s="40">
        <v>961</v>
      </c>
      <c r="D132" s="35" t="s">
        <v>35</v>
      </c>
      <c r="E132" s="35"/>
      <c r="F132" s="35"/>
      <c r="G132" s="8">
        <f>G133</f>
        <v>16381.5</v>
      </c>
    </row>
    <row r="133" spans="1:7" ht="15">
      <c r="A133" s="43" t="s">
        <v>113</v>
      </c>
      <c r="B133" s="45" t="s">
        <v>84</v>
      </c>
      <c r="C133" s="40">
        <v>961</v>
      </c>
      <c r="D133" s="35" t="s">
        <v>106</v>
      </c>
      <c r="E133" s="35"/>
      <c r="F133" s="35"/>
      <c r="G133" s="8">
        <f>SUM(G134,G137)</f>
        <v>16381.5</v>
      </c>
    </row>
    <row r="134" spans="1:7" ht="25.5">
      <c r="A134" s="32" t="s">
        <v>16</v>
      </c>
      <c r="B134" s="42" t="s">
        <v>247</v>
      </c>
      <c r="C134" s="40">
        <v>961</v>
      </c>
      <c r="D134" s="84" t="s">
        <v>106</v>
      </c>
      <c r="E134" s="84" t="s">
        <v>105</v>
      </c>
      <c r="F134" s="84"/>
      <c r="G134" s="8">
        <f>G135</f>
        <v>12432.2</v>
      </c>
    </row>
    <row r="135" spans="1:7" ht="35.25" customHeight="1">
      <c r="A135" s="7"/>
      <c r="B135" s="42" t="s">
        <v>234</v>
      </c>
      <c r="C135" s="40">
        <v>961</v>
      </c>
      <c r="D135" s="35" t="s">
        <v>106</v>
      </c>
      <c r="E135" s="35" t="s">
        <v>111</v>
      </c>
      <c r="F135" s="35"/>
      <c r="G135" s="8">
        <f>G136</f>
        <v>12432.2</v>
      </c>
    </row>
    <row r="136" spans="1:7" ht="38.25">
      <c r="A136" s="7"/>
      <c r="B136" s="42" t="s">
        <v>117</v>
      </c>
      <c r="C136" s="40">
        <v>961</v>
      </c>
      <c r="D136" s="35" t="s">
        <v>106</v>
      </c>
      <c r="E136" s="35" t="s">
        <v>112</v>
      </c>
      <c r="F136" s="35" t="s">
        <v>116</v>
      </c>
      <c r="G136" s="8">
        <v>12432.2</v>
      </c>
    </row>
    <row r="137" spans="1:7">
      <c r="A137" s="32" t="s">
        <v>43</v>
      </c>
      <c r="B137" s="42" t="s">
        <v>238</v>
      </c>
      <c r="C137" s="40">
        <v>961</v>
      </c>
      <c r="D137" s="35" t="s">
        <v>106</v>
      </c>
      <c r="E137" s="35" t="s">
        <v>237</v>
      </c>
      <c r="F137" s="35"/>
      <c r="G137" s="8">
        <f>SUM(G138,G140)</f>
        <v>3949.3</v>
      </c>
    </row>
    <row r="138" spans="1:7" ht="25.5">
      <c r="A138" s="32"/>
      <c r="B138" s="42" t="s">
        <v>281</v>
      </c>
      <c r="C138" s="40">
        <v>961</v>
      </c>
      <c r="D138" s="35" t="s">
        <v>106</v>
      </c>
      <c r="E138" s="35" t="s">
        <v>275</v>
      </c>
      <c r="F138" s="35"/>
      <c r="G138" s="8">
        <f>G139</f>
        <v>2894.4</v>
      </c>
    </row>
    <row r="139" spans="1:7" ht="38.25">
      <c r="A139" s="32"/>
      <c r="B139" s="42" t="s">
        <v>117</v>
      </c>
      <c r="C139" s="40">
        <v>961</v>
      </c>
      <c r="D139" s="35" t="s">
        <v>106</v>
      </c>
      <c r="E139" s="35" t="s">
        <v>275</v>
      </c>
      <c r="F139" s="35" t="s">
        <v>116</v>
      </c>
      <c r="G139" s="8">
        <v>2894.4</v>
      </c>
    </row>
    <row r="140" spans="1:7" ht="25.5">
      <c r="A140" s="32"/>
      <c r="B140" s="42" t="s">
        <v>289</v>
      </c>
      <c r="C140" s="40">
        <v>961</v>
      </c>
      <c r="D140" s="35" t="s">
        <v>106</v>
      </c>
      <c r="E140" s="35" t="s">
        <v>236</v>
      </c>
      <c r="F140" s="35"/>
      <c r="G140" s="8">
        <f>G141</f>
        <v>1054.9000000000001</v>
      </c>
    </row>
    <row r="141" spans="1:7" ht="38.25">
      <c r="A141" s="32"/>
      <c r="B141" s="42" t="s">
        <v>117</v>
      </c>
      <c r="C141" s="40">
        <v>961</v>
      </c>
      <c r="D141" s="35" t="s">
        <v>106</v>
      </c>
      <c r="E141" s="35" t="s">
        <v>236</v>
      </c>
      <c r="F141" s="35" t="s">
        <v>116</v>
      </c>
      <c r="G141" s="8">
        <v>1054.9000000000001</v>
      </c>
    </row>
    <row r="142" spans="1:7" ht="15.75">
      <c r="A142" s="7"/>
      <c r="B142" s="41"/>
      <c r="C142" s="40"/>
      <c r="D142" s="35"/>
      <c r="E142" s="35"/>
      <c r="F142" s="35"/>
      <c r="G142" s="8"/>
    </row>
    <row r="143" spans="1:7" ht="54">
      <c r="A143" s="118" t="s">
        <v>82</v>
      </c>
      <c r="B143" s="115" t="s">
        <v>115</v>
      </c>
      <c r="C143" s="40"/>
      <c r="D143" s="35"/>
      <c r="E143" s="35"/>
      <c r="F143" s="35"/>
      <c r="G143" s="8">
        <f>SUM(G144,G148,G153)</f>
        <v>11605.800000000001</v>
      </c>
    </row>
    <row r="144" spans="1:7">
      <c r="A144" s="36"/>
      <c r="B144" s="42" t="s">
        <v>63</v>
      </c>
      <c r="C144" s="40">
        <v>961</v>
      </c>
      <c r="D144" s="35" t="s">
        <v>13</v>
      </c>
      <c r="E144" s="35"/>
      <c r="F144" s="35"/>
      <c r="G144" s="8">
        <f>G145</f>
        <v>5.3</v>
      </c>
    </row>
    <row r="145" spans="1:7" ht="57">
      <c r="A145" s="7">
        <v>1</v>
      </c>
      <c r="B145" s="123" t="s">
        <v>175</v>
      </c>
      <c r="C145" s="40">
        <v>961</v>
      </c>
      <c r="D145" s="79" t="s">
        <v>12</v>
      </c>
      <c r="E145" s="35"/>
      <c r="F145" s="35"/>
      <c r="G145" s="8">
        <f>G146</f>
        <v>5.3</v>
      </c>
    </row>
    <row r="146" spans="1:7" ht="51">
      <c r="A146" s="7" t="s">
        <v>16</v>
      </c>
      <c r="B146" s="42" t="s">
        <v>145</v>
      </c>
      <c r="C146" s="40">
        <v>961</v>
      </c>
      <c r="D146" s="79" t="s">
        <v>12</v>
      </c>
      <c r="E146" s="35" t="s">
        <v>146</v>
      </c>
      <c r="F146" s="35"/>
      <c r="G146" s="8">
        <f>G147</f>
        <v>5.3</v>
      </c>
    </row>
    <row r="147" spans="1:7" ht="25.5">
      <c r="A147" s="7"/>
      <c r="B147" s="42" t="s">
        <v>115</v>
      </c>
      <c r="C147" s="40">
        <v>961</v>
      </c>
      <c r="D147" s="35" t="s">
        <v>12</v>
      </c>
      <c r="E147" s="35" t="s">
        <v>146</v>
      </c>
      <c r="F147" s="35" t="s">
        <v>114</v>
      </c>
      <c r="G147" s="8">
        <v>5.3</v>
      </c>
    </row>
    <row r="148" spans="1:7" ht="15">
      <c r="A148" s="7"/>
      <c r="B148" s="116" t="s">
        <v>66</v>
      </c>
      <c r="C148" s="40">
        <v>961</v>
      </c>
      <c r="D148" s="35" t="s">
        <v>35</v>
      </c>
      <c r="E148" s="35"/>
      <c r="F148" s="35"/>
      <c r="G148" s="8">
        <f>G149</f>
        <v>7245.6</v>
      </c>
    </row>
    <row r="149" spans="1:7" ht="15">
      <c r="A149" s="7">
        <v>2</v>
      </c>
      <c r="B149" s="45" t="s">
        <v>84</v>
      </c>
      <c r="C149" s="40">
        <v>961</v>
      </c>
      <c r="D149" s="35" t="s">
        <v>106</v>
      </c>
      <c r="E149" s="35"/>
      <c r="F149" s="35"/>
      <c r="G149" s="8">
        <f>G150</f>
        <v>7245.6</v>
      </c>
    </row>
    <row r="150" spans="1:7" ht="38.25">
      <c r="A150" s="32"/>
      <c r="B150" s="42" t="s">
        <v>258</v>
      </c>
      <c r="C150" s="40">
        <v>961</v>
      </c>
      <c r="D150" s="35" t="s">
        <v>106</v>
      </c>
      <c r="E150" s="35" t="s">
        <v>153</v>
      </c>
      <c r="F150" s="35"/>
      <c r="G150" s="8">
        <f>G151</f>
        <v>7245.6</v>
      </c>
    </row>
    <row r="151" spans="1:7" ht="18.75" customHeight="1">
      <c r="A151" s="32" t="s">
        <v>17</v>
      </c>
      <c r="B151" s="42" t="s">
        <v>180</v>
      </c>
      <c r="C151" s="40">
        <v>961</v>
      </c>
      <c r="D151" s="35" t="s">
        <v>106</v>
      </c>
      <c r="E151" s="35" t="s">
        <v>257</v>
      </c>
      <c r="F151" s="35"/>
      <c r="G151" s="8">
        <f>G152</f>
        <v>7245.6</v>
      </c>
    </row>
    <row r="152" spans="1:7" ht="25.5">
      <c r="A152" s="32"/>
      <c r="B152" s="42" t="s">
        <v>115</v>
      </c>
      <c r="C152" s="40">
        <v>961</v>
      </c>
      <c r="D152" s="35" t="s">
        <v>106</v>
      </c>
      <c r="E152" s="35" t="s">
        <v>257</v>
      </c>
      <c r="F152" s="35" t="s">
        <v>114</v>
      </c>
      <c r="G152" s="8">
        <v>7245.6</v>
      </c>
    </row>
    <row r="153" spans="1:7" ht="15">
      <c r="A153" s="51"/>
      <c r="B153" s="116" t="s">
        <v>69</v>
      </c>
      <c r="C153" s="40">
        <v>961</v>
      </c>
      <c r="D153" s="35" t="s">
        <v>41</v>
      </c>
      <c r="E153" s="35"/>
      <c r="F153" s="35"/>
      <c r="G153" s="8">
        <f>G154</f>
        <v>4354.9000000000005</v>
      </c>
    </row>
    <row r="154" spans="1:7" ht="17.25" customHeight="1">
      <c r="A154" s="7">
        <v>3</v>
      </c>
      <c r="B154" s="45" t="s">
        <v>151</v>
      </c>
      <c r="C154" s="40">
        <v>961</v>
      </c>
      <c r="D154" s="35" t="s">
        <v>83</v>
      </c>
      <c r="E154" s="35"/>
      <c r="F154" s="35"/>
      <c r="G154" s="8">
        <f>SUM(G155,G157,G159)</f>
        <v>4354.9000000000005</v>
      </c>
    </row>
    <row r="155" spans="1:7" ht="25.5">
      <c r="A155" s="32" t="s">
        <v>18</v>
      </c>
      <c r="B155" s="42" t="s">
        <v>144</v>
      </c>
      <c r="C155" s="40">
        <v>961</v>
      </c>
      <c r="D155" s="79" t="s">
        <v>83</v>
      </c>
      <c r="E155" s="35" t="s">
        <v>143</v>
      </c>
      <c r="F155" s="35"/>
      <c r="G155" s="8">
        <f>G156</f>
        <v>1355.4</v>
      </c>
    </row>
    <row r="156" spans="1:7" ht="29.25" customHeight="1">
      <c r="A156" s="32"/>
      <c r="B156" s="42" t="s">
        <v>115</v>
      </c>
      <c r="C156" s="40">
        <v>961</v>
      </c>
      <c r="D156" s="35" t="s">
        <v>83</v>
      </c>
      <c r="E156" s="35" t="s">
        <v>143</v>
      </c>
      <c r="F156" s="35" t="s">
        <v>114</v>
      </c>
      <c r="G156" s="8">
        <v>1355.4</v>
      </c>
    </row>
    <row r="157" spans="1:7">
      <c r="A157" s="32" t="s">
        <v>327</v>
      </c>
      <c r="B157" s="42" t="s">
        <v>256</v>
      </c>
      <c r="C157" s="40">
        <v>961</v>
      </c>
      <c r="D157" s="35" t="s">
        <v>83</v>
      </c>
      <c r="E157" s="35" t="s">
        <v>150</v>
      </c>
      <c r="F157" s="35"/>
      <c r="G157" s="8">
        <f>G158</f>
        <v>2274.9</v>
      </c>
    </row>
    <row r="158" spans="1:7" ht="25.5">
      <c r="A158" s="7"/>
      <c r="B158" s="42" t="s">
        <v>115</v>
      </c>
      <c r="C158" s="40">
        <v>961</v>
      </c>
      <c r="D158" s="35" t="s">
        <v>83</v>
      </c>
      <c r="E158" s="35" t="s">
        <v>150</v>
      </c>
      <c r="F158" s="35" t="s">
        <v>114</v>
      </c>
      <c r="G158" s="8">
        <v>2274.9</v>
      </c>
    </row>
    <row r="159" spans="1:7">
      <c r="A159" s="7" t="s">
        <v>328</v>
      </c>
      <c r="B159" s="88" t="s">
        <v>197</v>
      </c>
      <c r="C159" s="40">
        <v>961</v>
      </c>
      <c r="D159" s="35">
        <v>1004</v>
      </c>
      <c r="E159" s="35" t="s">
        <v>149</v>
      </c>
      <c r="F159" s="35"/>
      <c r="G159" s="8">
        <f>G160</f>
        <v>724.6</v>
      </c>
    </row>
    <row r="160" spans="1:7" ht="29.25" customHeight="1">
      <c r="A160" s="7"/>
      <c r="B160" s="42" t="s">
        <v>115</v>
      </c>
      <c r="C160" s="40">
        <v>961</v>
      </c>
      <c r="D160" s="35" t="s">
        <v>83</v>
      </c>
      <c r="E160" s="35" t="s">
        <v>149</v>
      </c>
      <c r="F160" s="35" t="s">
        <v>114</v>
      </c>
      <c r="G160" s="8">
        <v>724.6</v>
      </c>
    </row>
    <row r="161" spans="1:7">
      <c r="A161" s="51"/>
      <c r="B161" s="59"/>
      <c r="C161" s="50"/>
      <c r="D161" s="58"/>
      <c r="E161" s="58"/>
      <c r="F161" s="58"/>
      <c r="G161" s="33"/>
    </row>
    <row r="162" spans="1:7" ht="15.75">
      <c r="A162" s="51"/>
      <c r="B162" s="41" t="s">
        <v>42</v>
      </c>
      <c r="C162" s="40"/>
      <c r="D162" s="60"/>
      <c r="E162" s="60"/>
      <c r="F162" s="60"/>
      <c r="G162" s="124">
        <f>SUM(G10,G30,G127,G131,G143)</f>
        <v>97812.4</v>
      </c>
    </row>
    <row r="163" spans="1:7">
      <c r="A163" s="61"/>
      <c r="B163" s="44"/>
      <c r="G163" s="63"/>
    </row>
    <row r="164" spans="1:7">
      <c r="B164" s="44"/>
    </row>
  </sheetData>
  <mergeCells count="3">
    <mergeCell ref="C1:G1"/>
    <mergeCell ref="C2:G3"/>
    <mergeCell ref="B5:G5"/>
  </mergeCells>
  <pageMargins left="0.78740157480314965" right="0.78740157480314965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topLeftCell="A4" workbookViewId="0">
      <selection activeCell="K21" sqref="K21"/>
    </sheetView>
  </sheetViews>
  <sheetFormatPr defaultRowHeight="12.75"/>
  <cols>
    <col min="1" max="1" width="5.28515625" customWidth="1"/>
    <col min="2" max="2" width="33.140625" customWidth="1"/>
    <col min="3" max="3" width="3.5703125" bestFit="1" customWidth="1"/>
    <col min="4" max="6" width="2.7109375" bestFit="1" customWidth="1"/>
    <col min="7" max="7" width="2.7109375" customWidth="1"/>
    <col min="8" max="8" width="2.7109375" bestFit="1" customWidth="1"/>
    <col min="9" max="9" width="4.42578125" bestFit="1" customWidth="1"/>
    <col min="10" max="10" width="3.5703125" bestFit="1" customWidth="1"/>
    <col min="11" max="11" width="12.85546875" customWidth="1"/>
  </cols>
  <sheetData>
    <row r="1" spans="2:11" ht="12.75" customHeight="1">
      <c r="C1" s="130" t="s">
        <v>22</v>
      </c>
      <c r="D1" s="130"/>
      <c r="E1" s="130"/>
      <c r="F1" s="130"/>
      <c r="G1" s="130"/>
      <c r="H1" s="130"/>
      <c r="I1" s="130"/>
      <c r="J1" s="130"/>
    </row>
    <row r="2" spans="2:11" ht="12.75" customHeight="1">
      <c r="C2" s="135" t="s">
        <v>329</v>
      </c>
      <c r="D2" s="135"/>
      <c r="E2" s="135"/>
      <c r="F2" s="135"/>
      <c r="G2" s="135"/>
      <c r="H2" s="135"/>
      <c r="I2" s="135"/>
      <c r="J2" s="135"/>
      <c r="K2" s="135"/>
    </row>
    <row r="3" spans="2:11" ht="40.5" customHeight="1">
      <c r="B3" s="62"/>
      <c r="C3" s="135"/>
      <c r="D3" s="135"/>
      <c r="E3" s="135"/>
      <c r="F3" s="135"/>
      <c r="G3" s="135"/>
      <c r="H3" s="135"/>
      <c r="I3" s="135"/>
      <c r="J3" s="135"/>
      <c r="K3" s="135"/>
    </row>
    <row r="4" spans="2:11">
      <c r="C4" t="s">
        <v>203</v>
      </c>
    </row>
    <row r="5" spans="2:11">
      <c r="B5" s="138" t="s">
        <v>323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2:11">
      <c r="C6" s="11"/>
      <c r="D6" s="11"/>
      <c r="E6" s="11"/>
      <c r="F6" s="11"/>
      <c r="G6" s="11"/>
      <c r="H6" s="11"/>
      <c r="I6" s="11"/>
      <c r="J6" s="11"/>
      <c r="K6" s="23"/>
    </row>
    <row r="7" spans="2:11">
      <c r="C7" s="11"/>
      <c r="D7" s="11"/>
      <c r="E7" s="11"/>
      <c r="F7" s="11"/>
      <c r="G7" s="11"/>
      <c r="H7" s="11"/>
      <c r="I7" s="11"/>
      <c r="J7" s="11"/>
      <c r="K7" t="s">
        <v>159</v>
      </c>
    </row>
    <row r="8" spans="2:11" ht="67.5">
      <c r="B8" s="25" t="s">
        <v>0</v>
      </c>
      <c r="C8" s="136" t="s">
        <v>54</v>
      </c>
      <c r="D8" s="136"/>
      <c r="E8" s="136"/>
      <c r="F8" s="136"/>
      <c r="G8" s="136"/>
      <c r="H8" s="136"/>
      <c r="I8" s="136"/>
      <c r="J8" s="137"/>
      <c r="K8" s="24" t="s">
        <v>55</v>
      </c>
    </row>
    <row r="9" spans="2:11" ht="13.5" thickBot="1">
      <c r="B9" s="22">
        <v>1</v>
      </c>
      <c r="C9" s="133" t="s">
        <v>56</v>
      </c>
      <c r="D9" s="133"/>
      <c r="E9" s="133"/>
      <c r="F9" s="133"/>
      <c r="G9" s="133"/>
      <c r="H9" s="133"/>
      <c r="I9" s="133"/>
      <c r="J9" s="134"/>
      <c r="K9" s="22">
        <v>3</v>
      </c>
    </row>
    <row r="10" spans="2:11" ht="36">
      <c r="B10" s="26" t="s">
        <v>1</v>
      </c>
      <c r="C10" s="20"/>
      <c r="D10" s="20"/>
      <c r="E10" s="20"/>
      <c r="F10" s="20"/>
      <c r="G10" s="20"/>
      <c r="H10" s="20"/>
      <c r="I10" s="20"/>
      <c r="J10" s="21"/>
      <c r="K10" s="139"/>
    </row>
    <row r="11" spans="2:11" ht="22.5">
      <c r="B11" s="27" t="s">
        <v>122</v>
      </c>
      <c r="C11" s="12" t="s">
        <v>45</v>
      </c>
      <c r="D11" s="12" t="s">
        <v>59</v>
      </c>
      <c r="E11" s="12" t="s">
        <v>119</v>
      </c>
      <c r="F11" s="12" t="s">
        <v>57</v>
      </c>
      <c r="G11" s="12" t="s">
        <v>57</v>
      </c>
      <c r="H11" s="12" t="s">
        <v>57</v>
      </c>
      <c r="I11" s="12" t="s">
        <v>58</v>
      </c>
      <c r="J11" s="13" t="s">
        <v>45</v>
      </c>
      <c r="K11" s="140">
        <f>K16-K12</f>
        <v>2999.9999999999854</v>
      </c>
    </row>
    <row r="12" spans="2:11" ht="22.5">
      <c r="B12" s="28" t="s">
        <v>2</v>
      </c>
      <c r="C12" s="12" t="s">
        <v>45</v>
      </c>
      <c r="D12" s="12" t="s">
        <v>59</v>
      </c>
      <c r="E12" s="12" t="s">
        <v>119</v>
      </c>
      <c r="F12" s="12" t="s">
        <v>57</v>
      </c>
      <c r="G12" s="12" t="s">
        <v>57</v>
      </c>
      <c r="H12" s="12" t="s">
        <v>57</v>
      </c>
      <c r="I12" s="12" t="s">
        <v>58</v>
      </c>
      <c r="J12" s="13" t="s">
        <v>99</v>
      </c>
      <c r="K12" s="140">
        <f>K13</f>
        <v>94812.400000000009</v>
      </c>
    </row>
    <row r="13" spans="2:11" ht="22.5">
      <c r="B13" s="29" t="s">
        <v>4</v>
      </c>
      <c r="C13" s="12" t="s">
        <v>45</v>
      </c>
      <c r="D13" s="12" t="s">
        <v>59</v>
      </c>
      <c r="E13" s="12" t="s">
        <v>119</v>
      </c>
      <c r="F13" s="12" t="s">
        <v>60</v>
      </c>
      <c r="G13" s="12" t="s">
        <v>57</v>
      </c>
      <c r="H13" s="12" t="s">
        <v>57</v>
      </c>
      <c r="I13" s="12" t="s">
        <v>58</v>
      </c>
      <c r="J13" s="13" t="s">
        <v>99</v>
      </c>
      <c r="K13" s="140">
        <f>K14</f>
        <v>94812.400000000009</v>
      </c>
    </row>
    <row r="14" spans="2:11" ht="22.5">
      <c r="B14" s="30" t="s">
        <v>5</v>
      </c>
      <c r="C14" s="12" t="s">
        <v>45</v>
      </c>
      <c r="D14" s="12" t="s">
        <v>59</v>
      </c>
      <c r="E14" s="12" t="s">
        <v>119</v>
      </c>
      <c r="F14" s="12" t="s">
        <v>60</v>
      </c>
      <c r="G14" s="12" t="s">
        <v>59</v>
      </c>
      <c r="H14" s="12" t="s">
        <v>57</v>
      </c>
      <c r="I14" s="12" t="s">
        <v>58</v>
      </c>
      <c r="J14" s="13" t="s">
        <v>3</v>
      </c>
      <c r="K14" s="140">
        <f>K15</f>
        <v>94812.400000000009</v>
      </c>
    </row>
    <row r="15" spans="2:11" ht="45">
      <c r="B15" s="30" t="s">
        <v>123</v>
      </c>
      <c r="C15" s="12" t="s">
        <v>125</v>
      </c>
      <c r="D15" s="12" t="s">
        <v>59</v>
      </c>
      <c r="E15" s="12" t="s">
        <v>119</v>
      </c>
      <c r="F15" s="12" t="s">
        <v>60</v>
      </c>
      <c r="G15" s="12" t="s">
        <v>59</v>
      </c>
      <c r="H15" s="12" t="s">
        <v>61</v>
      </c>
      <c r="I15" s="12" t="s">
        <v>58</v>
      </c>
      <c r="J15" s="13" t="s">
        <v>3</v>
      </c>
      <c r="K15" s="140">
        <f>'Доходы '!E41</f>
        <v>94812.400000000009</v>
      </c>
    </row>
    <row r="16" spans="2:11" ht="22.5">
      <c r="B16" s="27" t="s">
        <v>6</v>
      </c>
      <c r="C16" s="12" t="s">
        <v>45</v>
      </c>
      <c r="D16" s="12" t="s">
        <v>59</v>
      </c>
      <c r="E16" s="12" t="s">
        <v>119</v>
      </c>
      <c r="F16" s="12" t="s">
        <v>57</v>
      </c>
      <c r="G16" s="12" t="s">
        <v>57</v>
      </c>
      <c r="H16" s="12" t="s">
        <v>57</v>
      </c>
      <c r="I16" s="12" t="s">
        <v>58</v>
      </c>
      <c r="J16" s="13" t="s">
        <v>120</v>
      </c>
      <c r="K16" s="140">
        <f>K17</f>
        <v>97812.4</v>
      </c>
    </row>
    <row r="17" spans="2:11" ht="22.5">
      <c r="B17" s="29" t="s">
        <v>8</v>
      </c>
      <c r="C17" s="12" t="s">
        <v>45</v>
      </c>
      <c r="D17" s="12" t="s">
        <v>59</v>
      </c>
      <c r="E17" s="12" t="s">
        <v>119</v>
      </c>
      <c r="F17" s="12" t="s">
        <v>60</v>
      </c>
      <c r="G17" s="12" t="s">
        <v>57</v>
      </c>
      <c r="H17" s="12" t="s">
        <v>57</v>
      </c>
      <c r="I17" s="12" t="s">
        <v>58</v>
      </c>
      <c r="J17" s="13" t="s">
        <v>120</v>
      </c>
      <c r="K17" s="140">
        <f>K18</f>
        <v>97812.4</v>
      </c>
    </row>
    <row r="18" spans="2:11" ht="22.5">
      <c r="B18" s="30" t="s">
        <v>9</v>
      </c>
      <c r="C18" s="12" t="s">
        <v>45</v>
      </c>
      <c r="D18" s="12" t="s">
        <v>59</v>
      </c>
      <c r="E18" s="12" t="s">
        <v>119</v>
      </c>
      <c r="F18" s="12" t="s">
        <v>60</v>
      </c>
      <c r="G18" s="12" t="s">
        <v>59</v>
      </c>
      <c r="H18" s="12" t="s">
        <v>57</v>
      </c>
      <c r="I18" s="12" t="s">
        <v>58</v>
      </c>
      <c r="J18" s="13" t="s">
        <v>7</v>
      </c>
      <c r="K18" s="140">
        <f>K19</f>
        <v>97812.4</v>
      </c>
    </row>
    <row r="19" spans="2:11" ht="45.75" thickBot="1">
      <c r="B19" s="30" t="s">
        <v>121</v>
      </c>
      <c r="C19" s="12" t="s">
        <v>125</v>
      </c>
      <c r="D19" s="12" t="s">
        <v>59</v>
      </c>
      <c r="E19" s="12" t="s">
        <v>119</v>
      </c>
      <c r="F19" s="12" t="s">
        <v>60</v>
      </c>
      <c r="G19" s="12" t="s">
        <v>59</v>
      </c>
      <c r="H19" s="12" t="s">
        <v>61</v>
      </c>
      <c r="I19" s="12" t="s">
        <v>58</v>
      </c>
      <c r="J19" s="13" t="s">
        <v>7</v>
      </c>
      <c r="K19" s="140">
        <v>97812.4</v>
      </c>
    </row>
    <row r="20" spans="2:11" ht="36.75" thickBot="1">
      <c r="B20" s="26" t="s">
        <v>10</v>
      </c>
      <c r="C20" s="14"/>
      <c r="D20" s="14"/>
      <c r="E20" s="14"/>
      <c r="F20" s="15"/>
      <c r="G20" s="15"/>
      <c r="H20" s="14"/>
      <c r="I20" s="14"/>
      <c r="J20" s="16"/>
      <c r="K20" s="141">
        <f>K11</f>
        <v>2999.9999999999854</v>
      </c>
    </row>
    <row r="21" spans="2:11" ht="26.25" thickBot="1">
      <c r="B21" s="31" t="s">
        <v>11</v>
      </c>
      <c r="C21" s="17"/>
      <c r="D21" s="17"/>
      <c r="E21" s="17"/>
      <c r="F21" s="18"/>
      <c r="G21" s="18"/>
      <c r="H21" s="17"/>
      <c r="I21" s="17"/>
      <c r="J21" s="19"/>
      <c r="K21" s="142">
        <f>K20</f>
        <v>2999.9999999999854</v>
      </c>
    </row>
    <row r="23" spans="2:11">
      <c r="B23" s="44"/>
    </row>
    <row r="24" spans="2:11">
      <c r="B24" s="44"/>
    </row>
  </sheetData>
  <mergeCells count="5">
    <mergeCell ref="C9:J9"/>
    <mergeCell ref="C1:J1"/>
    <mergeCell ref="C2:K3"/>
    <mergeCell ref="C8:J8"/>
    <mergeCell ref="B5:K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 </vt:lpstr>
      <vt:lpstr>Ведомственная</vt:lpstr>
      <vt:lpstr>Источники финансирования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2013-11-14T10:41:55Z</cp:lastPrinted>
  <dcterms:created xsi:type="dcterms:W3CDTF">2004-01-31T12:47:35Z</dcterms:created>
  <dcterms:modified xsi:type="dcterms:W3CDTF">2013-11-14T10:42:15Z</dcterms:modified>
</cp:coreProperties>
</file>